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GoogleDrive\yhtseng\enkf\"/>
    </mc:Choice>
  </mc:AlternateContent>
  <xr:revisionPtr revIDLastSave="0" documentId="13_ncr:1_{8633852F-3741-48AE-AB8C-01A119523B82}" xr6:coauthVersionLast="47" xr6:coauthVersionMax="47" xr10:uidLastSave="{00000000-0000-0000-0000-000000000000}"/>
  <bookViews>
    <workbookView xWindow="1728" yWindow="876" windowWidth="22872" windowHeight="12084" tabRatio="693" xr2:uid="{D478F4C1-8ADA-4F3A-A408-D92125703C05}"/>
  </bookViews>
  <sheets>
    <sheet name="calc" sheetId="10" r:id="rId1"/>
    <sheet name="update" sheetId="13" r:id="rId2"/>
    <sheet name="update-fx1000-average" sheetId="1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0" i="13" l="1"/>
  <c r="B91" i="13"/>
  <c r="B92" i="13"/>
  <c r="B93" i="13"/>
  <c r="B94" i="13"/>
  <c r="B95" i="13"/>
  <c r="B96" i="13"/>
  <c r="C96" i="13" s="1"/>
  <c r="B97" i="13"/>
  <c r="B98" i="13"/>
  <c r="D119" i="13"/>
  <c r="D118" i="13"/>
  <c r="D117" i="13"/>
  <c r="D116" i="13"/>
  <c r="B119" i="13"/>
  <c r="B118" i="13"/>
  <c r="B117" i="13"/>
  <c r="B116" i="13"/>
  <c r="F90" i="13"/>
  <c r="F91" i="13"/>
  <c r="F92" i="13"/>
  <c r="F93" i="13"/>
  <c r="F94" i="13"/>
  <c r="F95" i="13"/>
  <c r="G95" i="13" s="1"/>
  <c r="F96" i="13"/>
  <c r="G96" i="13" s="1"/>
  <c r="F97" i="13"/>
  <c r="G97" i="13" s="1"/>
  <c r="F98" i="13"/>
  <c r="G98" i="13" s="1"/>
  <c r="H90" i="13"/>
  <c r="H91" i="13"/>
  <c r="H92" i="13"/>
  <c r="H93" i="13"/>
  <c r="H94" i="13"/>
  <c r="H95" i="13"/>
  <c r="H96" i="13"/>
  <c r="H97" i="13"/>
  <c r="H98" i="13"/>
  <c r="H89" i="13"/>
  <c r="F89" i="13"/>
  <c r="B89" i="13"/>
  <c r="B63" i="13"/>
  <c r="B64" i="13"/>
  <c r="B65" i="13"/>
  <c r="B66" i="13"/>
  <c r="B67" i="13"/>
  <c r="B68" i="13"/>
  <c r="C68" i="13" s="1"/>
  <c r="B69" i="13"/>
  <c r="C69" i="13" s="1"/>
  <c r="B70" i="13"/>
  <c r="C70" i="13" s="1"/>
  <c r="B71" i="13"/>
  <c r="D63" i="13"/>
  <c r="D64" i="13"/>
  <c r="D65" i="13"/>
  <c r="E65" i="13" s="1"/>
  <c r="D66" i="13"/>
  <c r="D67" i="13"/>
  <c r="E67" i="13" s="1"/>
  <c r="D68" i="13"/>
  <c r="E68" i="13" s="1"/>
  <c r="D69" i="13"/>
  <c r="D70" i="13"/>
  <c r="D71" i="13"/>
  <c r="E71" i="13" s="1"/>
  <c r="F63" i="13"/>
  <c r="F64" i="13"/>
  <c r="F65" i="13"/>
  <c r="F66" i="13"/>
  <c r="F67" i="13"/>
  <c r="F68" i="13"/>
  <c r="G68" i="13" s="1"/>
  <c r="F69" i="13"/>
  <c r="F70" i="13"/>
  <c r="G70" i="13" s="1"/>
  <c r="F71" i="13"/>
  <c r="G71" i="13" s="1"/>
  <c r="H63" i="13"/>
  <c r="H64" i="13"/>
  <c r="H65" i="13"/>
  <c r="H66" i="13"/>
  <c r="H67" i="13"/>
  <c r="H68" i="13"/>
  <c r="H69" i="13"/>
  <c r="H70" i="13"/>
  <c r="H71" i="13"/>
  <c r="I71" i="13" s="1"/>
  <c r="H62" i="13"/>
  <c r="F62" i="13"/>
  <c r="D62" i="13"/>
  <c r="B62" i="13"/>
  <c r="F36" i="13"/>
  <c r="F37" i="13"/>
  <c r="F38" i="13"/>
  <c r="F39" i="13"/>
  <c r="F40" i="13"/>
  <c r="F41" i="13"/>
  <c r="F42" i="13"/>
  <c r="F43" i="13"/>
  <c r="F44" i="13"/>
  <c r="H36" i="13"/>
  <c r="H37" i="13"/>
  <c r="H38" i="13"/>
  <c r="H39" i="13"/>
  <c r="H40" i="13"/>
  <c r="H41" i="13"/>
  <c r="H42" i="13"/>
  <c r="H43" i="13"/>
  <c r="I43" i="13" s="1"/>
  <c r="H44" i="13"/>
  <c r="H35" i="13"/>
  <c r="F35" i="13"/>
  <c r="D36" i="13"/>
  <c r="D37" i="13"/>
  <c r="D38" i="13"/>
  <c r="D39" i="13"/>
  <c r="D40" i="13"/>
  <c r="D41" i="13"/>
  <c r="E41" i="13" s="1"/>
  <c r="D42" i="13"/>
  <c r="E42" i="13" s="1"/>
  <c r="D43" i="13"/>
  <c r="E43" i="13" s="1"/>
  <c r="D44" i="13"/>
  <c r="E44" i="13" s="1"/>
  <c r="D35" i="13"/>
  <c r="B36" i="13"/>
  <c r="B37" i="13"/>
  <c r="B38" i="13"/>
  <c r="B39" i="13"/>
  <c r="B40" i="13"/>
  <c r="B41" i="13"/>
  <c r="C41" i="13" s="1"/>
  <c r="B42" i="13"/>
  <c r="C42" i="13" s="1"/>
  <c r="B43" i="13"/>
  <c r="C43" i="13" s="1"/>
  <c r="B44" i="13"/>
  <c r="C44" i="13" s="1"/>
  <c r="B35" i="13"/>
  <c r="B18" i="13"/>
  <c r="D18" i="13"/>
  <c r="F18" i="13"/>
  <c r="H18" i="13"/>
  <c r="H9" i="13"/>
  <c r="H10" i="13"/>
  <c r="H11" i="13"/>
  <c r="H12" i="13"/>
  <c r="H13" i="13"/>
  <c r="H14" i="13"/>
  <c r="H15" i="13"/>
  <c r="H16" i="13"/>
  <c r="H17" i="13"/>
  <c r="I17" i="13" s="1"/>
  <c r="H8" i="13"/>
  <c r="F9" i="13"/>
  <c r="F10" i="13"/>
  <c r="F11" i="13"/>
  <c r="F12" i="13"/>
  <c r="F13" i="13"/>
  <c r="F14" i="13"/>
  <c r="F15" i="13"/>
  <c r="F16" i="13"/>
  <c r="F17" i="13"/>
  <c r="F8" i="13"/>
  <c r="B9" i="13"/>
  <c r="B10" i="13"/>
  <c r="B11" i="13"/>
  <c r="B12" i="13"/>
  <c r="B13" i="13"/>
  <c r="B14" i="13"/>
  <c r="B15" i="13"/>
  <c r="B16" i="13"/>
  <c r="B17" i="13"/>
  <c r="D9" i="13"/>
  <c r="D10" i="13"/>
  <c r="D11" i="13"/>
  <c r="D12" i="13"/>
  <c r="D13" i="13"/>
  <c r="D14" i="13"/>
  <c r="E14" i="13" s="1"/>
  <c r="D15" i="13"/>
  <c r="E15" i="13" s="1"/>
  <c r="D16" i="13"/>
  <c r="D17" i="13"/>
  <c r="D8" i="13"/>
  <c r="B8" i="13"/>
  <c r="G26" i="13" s="1"/>
  <c r="I25" i="13"/>
  <c r="I90" i="13"/>
  <c r="C93" i="13"/>
  <c r="C94" i="13"/>
  <c r="C95" i="13"/>
  <c r="C97" i="13"/>
  <c r="C98" i="13"/>
  <c r="G62" i="13"/>
  <c r="E69" i="13"/>
  <c r="E70" i="13"/>
  <c r="G67" i="13"/>
  <c r="E22" i="14"/>
  <c r="E23" i="14"/>
  <c r="E24" i="14"/>
  <c r="E25" i="14"/>
  <c r="E26" i="14"/>
  <c r="E27" i="14"/>
  <c r="E28" i="14"/>
  <c r="F29" i="14"/>
  <c r="I46" i="14"/>
  <c r="I47" i="14"/>
  <c r="I48" i="14"/>
  <c r="I49" i="14"/>
  <c r="I50" i="14"/>
  <c r="I51" i="14"/>
  <c r="I52" i="14"/>
  <c r="I53" i="14"/>
  <c r="I54" i="14"/>
  <c r="I45" i="14"/>
  <c r="E45" i="14"/>
  <c r="E46" i="14"/>
  <c r="E47" i="14"/>
  <c r="E48" i="14"/>
  <c r="E49" i="14"/>
  <c r="E50" i="14"/>
  <c r="E51" i="14"/>
  <c r="E52" i="14"/>
  <c r="E53" i="14"/>
  <c r="I34" i="14"/>
  <c r="I35" i="14"/>
  <c r="I36" i="14"/>
  <c r="I37" i="14"/>
  <c r="I38" i="14"/>
  <c r="I39" i="14"/>
  <c r="I40" i="14"/>
  <c r="I41" i="14"/>
  <c r="I42" i="14"/>
  <c r="I33" i="14"/>
  <c r="I20" i="14"/>
  <c r="I21" i="14"/>
  <c r="I22" i="14"/>
  <c r="I23" i="14"/>
  <c r="I24" i="14"/>
  <c r="I25" i="14"/>
  <c r="I26" i="14"/>
  <c r="I27" i="14"/>
  <c r="I28" i="14"/>
  <c r="I19" i="14"/>
  <c r="E20" i="14"/>
  <c r="E21" i="14"/>
  <c r="E19" i="14"/>
  <c r="I8" i="14"/>
  <c r="I9" i="14"/>
  <c r="I10" i="14"/>
  <c r="I11" i="14"/>
  <c r="I12" i="14"/>
  <c r="I13" i="14"/>
  <c r="I14" i="14"/>
  <c r="I15" i="14"/>
  <c r="I16" i="14"/>
  <c r="I7" i="14"/>
  <c r="F107" i="14"/>
  <c r="I98" i="14"/>
  <c r="I99" i="14"/>
  <c r="I100" i="14"/>
  <c r="I101" i="14"/>
  <c r="I102" i="14"/>
  <c r="I103" i="14"/>
  <c r="I104" i="14"/>
  <c r="I105" i="14"/>
  <c r="I106" i="14"/>
  <c r="I97" i="14"/>
  <c r="E98" i="14"/>
  <c r="E99" i="14"/>
  <c r="E100" i="14"/>
  <c r="E101" i="14"/>
  <c r="E102" i="14"/>
  <c r="E103" i="14"/>
  <c r="E104" i="14"/>
  <c r="E105" i="14"/>
  <c r="E106" i="14"/>
  <c r="E97" i="14"/>
  <c r="I72" i="14"/>
  <c r="I73" i="14"/>
  <c r="I74" i="14"/>
  <c r="I75" i="14"/>
  <c r="I76" i="14"/>
  <c r="I77" i="14"/>
  <c r="I78" i="14"/>
  <c r="I79" i="14"/>
  <c r="I80" i="14"/>
  <c r="I71" i="14"/>
  <c r="E60" i="14"/>
  <c r="E61" i="14"/>
  <c r="E62" i="14"/>
  <c r="E63" i="14"/>
  <c r="E64" i="14"/>
  <c r="E65" i="14"/>
  <c r="E66" i="14"/>
  <c r="E67" i="14"/>
  <c r="E68" i="14"/>
  <c r="I60" i="14"/>
  <c r="I61" i="14"/>
  <c r="I62" i="14"/>
  <c r="I63" i="14"/>
  <c r="I64" i="14"/>
  <c r="I65" i="14"/>
  <c r="I66" i="14"/>
  <c r="I67" i="14"/>
  <c r="I68" i="14"/>
  <c r="E72" i="14"/>
  <c r="E73" i="14"/>
  <c r="E74" i="14"/>
  <c r="E75" i="14"/>
  <c r="E76" i="14"/>
  <c r="E77" i="14"/>
  <c r="E78" i="14"/>
  <c r="E79" i="14"/>
  <c r="E80" i="14"/>
  <c r="E71" i="14"/>
  <c r="I59" i="14"/>
  <c r="E33" i="14"/>
  <c r="E34" i="14"/>
  <c r="E35" i="14"/>
  <c r="E36" i="14"/>
  <c r="E37" i="14"/>
  <c r="B29" i="14"/>
  <c r="F17" i="14"/>
  <c r="B17" i="14"/>
  <c r="E16" i="14"/>
  <c r="E15" i="14"/>
  <c r="E14" i="14"/>
  <c r="E13" i="14"/>
  <c r="E12" i="14"/>
  <c r="E11" i="14"/>
  <c r="E10" i="14"/>
  <c r="E9" i="14"/>
  <c r="E8" i="14"/>
  <c r="E7" i="14"/>
  <c r="B55" i="14"/>
  <c r="E54" i="14"/>
  <c r="F43" i="14"/>
  <c r="B43" i="14"/>
  <c r="E42" i="14"/>
  <c r="E41" i="14"/>
  <c r="E40" i="14"/>
  <c r="E39" i="14"/>
  <c r="E38" i="14"/>
  <c r="F69" i="14"/>
  <c r="B69" i="14"/>
  <c r="B81" i="14"/>
  <c r="E59" i="14"/>
  <c r="B107" i="14"/>
  <c r="B95" i="14"/>
  <c r="E86" i="14"/>
  <c r="E87" i="14"/>
  <c r="E88" i="14"/>
  <c r="E89" i="14"/>
  <c r="E90" i="14"/>
  <c r="E91" i="14"/>
  <c r="E92" i="14"/>
  <c r="E93" i="14"/>
  <c r="E94" i="14"/>
  <c r="E85" i="14"/>
  <c r="C103" i="13"/>
  <c r="C104" i="13"/>
  <c r="C105" i="13"/>
  <c r="C106" i="13"/>
  <c r="C107" i="13"/>
  <c r="C108" i="13"/>
  <c r="C109" i="13"/>
  <c r="C110" i="13"/>
  <c r="C111" i="13"/>
  <c r="G63" i="13"/>
  <c r="G64" i="13"/>
  <c r="G66" i="13"/>
  <c r="I63" i="13"/>
  <c r="I64" i="13"/>
  <c r="I65" i="13"/>
  <c r="I66" i="13"/>
  <c r="I69" i="13"/>
  <c r="I70" i="13"/>
  <c r="I91" i="13"/>
  <c r="I92" i="13"/>
  <c r="I93" i="13"/>
  <c r="I94" i="13"/>
  <c r="I95" i="13"/>
  <c r="I96" i="13"/>
  <c r="I97" i="13"/>
  <c r="I98" i="13"/>
  <c r="I89" i="13"/>
  <c r="G90" i="13"/>
  <c r="G91" i="13"/>
  <c r="G92" i="13"/>
  <c r="G93" i="13"/>
  <c r="G94" i="13"/>
  <c r="G89" i="13"/>
  <c r="E103" i="13"/>
  <c r="E104" i="13"/>
  <c r="E105" i="13"/>
  <c r="E106" i="13"/>
  <c r="E107" i="13"/>
  <c r="E108" i="13"/>
  <c r="E109" i="13"/>
  <c r="E110" i="13"/>
  <c r="E111" i="13"/>
  <c r="G103" i="13"/>
  <c r="G104" i="13"/>
  <c r="G105" i="13"/>
  <c r="G106" i="13"/>
  <c r="G107" i="13"/>
  <c r="G108" i="13"/>
  <c r="G109" i="13"/>
  <c r="G110" i="13"/>
  <c r="G111" i="13"/>
  <c r="I103" i="13"/>
  <c r="I104" i="13"/>
  <c r="I105" i="13"/>
  <c r="I106" i="13"/>
  <c r="I107" i="13"/>
  <c r="I108" i="13"/>
  <c r="I109" i="13"/>
  <c r="I110" i="13"/>
  <c r="I111" i="13"/>
  <c r="I102" i="13"/>
  <c r="G102" i="13"/>
  <c r="E102" i="13"/>
  <c r="C102" i="13"/>
  <c r="C90" i="13"/>
  <c r="C91" i="13"/>
  <c r="C92" i="13"/>
  <c r="C89" i="13"/>
  <c r="I83" i="13"/>
  <c r="I81" i="13"/>
  <c r="I79" i="13"/>
  <c r="I78" i="13"/>
  <c r="I77" i="13"/>
  <c r="I76" i="13"/>
  <c r="G84" i="13"/>
  <c r="G83" i="13"/>
  <c r="G82" i="13"/>
  <c r="G80" i="13"/>
  <c r="G79" i="13"/>
  <c r="G78" i="13"/>
  <c r="G76" i="13"/>
  <c r="E83" i="13"/>
  <c r="E81" i="13"/>
  <c r="E80" i="13"/>
  <c r="E79" i="13"/>
  <c r="E78" i="13"/>
  <c r="E77" i="13"/>
  <c r="E76" i="13"/>
  <c r="C84" i="13"/>
  <c r="C82" i="13"/>
  <c r="C81" i="13"/>
  <c r="C80" i="13"/>
  <c r="C78" i="13"/>
  <c r="C76" i="13"/>
  <c r="G75" i="13"/>
  <c r="E75" i="13"/>
  <c r="C75" i="13"/>
  <c r="C63" i="13"/>
  <c r="C64" i="13"/>
  <c r="C65" i="13"/>
  <c r="C66" i="13"/>
  <c r="E63" i="13"/>
  <c r="C62" i="13"/>
  <c r="I49" i="13"/>
  <c r="I50" i="13"/>
  <c r="I51" i="13"/>
  <c r="I52" i="13"/>
  <c r="I53" i="13"/>
  <c r="I54" i="13"/>
  <c r="I55" i="13"/>
  <c r="I56" i="13"/>
  <c r="I57" i="13"/>
  <c r="G49" i="13"/>
  <c r="G50" i="13"/>
  <c r="G51" i="13"/>
  <c r="G52" i="13"/>
  <c r="G53" i="13"/>
  <c r="G54" i="13"/>
  <c r="G55" i="13"/>
  <c r="G56" i="13"/>
  <c r="G57" i="13"/>
  <c r="E49" i="13"/>
  <c r="E50" i="13"/>
  <c r="E51" i="13"/>
  <c r="E52" i="13"/>
  <c r="E53" i="13"/>
  <c r="E54" i="13"/>
  <c r="E55" i="13"/>
  <c r="E56" i="13"/>
  <c r="E57" i="13"/>
  <c r="I48" i="13"/>
  <c r="G48" i="13"/>
  <c r="E48" i="13"/>
  <c r="C49" i="13"/>
  <c r="C50" i="13"/>
  <c r="C51" i="13"/>
  <c r="C52" i="13"/>
  <c r="C53" i="13"/>
  <c r="C54" i="13"/>
  <c r="C55" i="13"/>
  <c r="C56" i="13"/>
  <c r="C57" i="13"/>
  <c r="C48" i="13"/>
  <c r="I36" i="13"/>
  <c r="I37" i="13"/>
  <c r="I38" i="13"/>
  <c r="I39" i="13"/>
  <c r="I40" i="13"/>
  <c r="I41" i="13"/>
  <c r="I42" i="13"/>
  <c r="I44" i="13"/>
  <c r="I35" i="13"/>
  <c r="G36" i="13"/>
  <c r="G37" i="13"/>
  <c r="G38" i="13"/>
  <c r="G39" i="13"/>
  <c r="G40" i="13"/>
  <c r="G41" i="13"/>
  <c r="G42" i="13"/>
  <c r="G43" i="13"/>
  <c r="G44" i="13"/>
  <c r="G35" i="13"/>
  <c r="E36" i="13"/>
  <c r="E37" i="13"/>
  <c r="E38" i="13"/>
  <c r="E39" i="13"/>
  <c r="E40" i="13"/>
  <c r="E35" i="13"/>
  <c r="C36" i="13"/>
  <c r="C37" i="13"/>
  <c r="C38" i="13"/>
  <c r="C39" i="13"/>
  <c r="C40" i="13"/>
  <c r="C35" i="13"/>
  <c r="I21" i="13"/>
  <c r="I22" i="13"/>
  <c r="I23" i="13"/>
  <c r="I24" i="13"/>
  <c r="G25" i="13"/>
  <c r="G29" i="13"/>
  <c r="G30" i="13"/>
  <c r="G21" i="13"/>
  <c r="E21" i="13"/>
  <c r="C22" i="13"/>
  <c r="C23" i="13"/>
  <c r="C24" i="13"/>
  <c r="C25" i="13"/>
  <c r="C26" i="13"/>
  <c r="C27" i="13"/>
  <c r="I24" i="10"/>
  <c r="I23" i="10"/>
  <c r="I22" i="10"/>
  <c r="I21" i="10"/>
  <c r="I20" i="10"/>
  <c r="I19" i="10"/>
  <c r="I18" i="10"/>
  <c r="I17" i="10"/>
  <c r="G24" i="10"/>
  <c r="G23" i="10"/>
  <c r="G22" i="10"/>
  <c r="G21" i="10"/>
  <c r="G20" i="10"/>
  <c r="G19" i="10"/>
  <c r="G18" i="10"/>
  <c r="G17" i="10"/>
  <c r="E18" i="10"/>
  <c r="E19" i="10"/>
  <c r="E20" i="10"/>
  <c r="E21" i="10"/>
  <c r="E22" i="10"/>
  <c r="E23" i="10"/>
  <c r="E24" i="10"/>
  <c r="E17" i="10"/>
  <c r="C19" i="10"/>
  <c r="C20" i="10"/>
  <c r="C21" i="10"/>
  <c r="C22" i="10"/>
  <c r="C23" i="10"/>
  <c r="C24" i="10"/>
  <c r="C18" i="10"/>
  <c r="C17" i="10"/>
  <c r="I9" i="13"/>
  <c r="I10" i="13"/>
  <c r="I11" i="13"/>
  <c r="I12" i="13"/>
  <c r="I13" i="13"/>
  <c r="I14" i="13"/>
  <c r="I15" i="13"/>
  <c r="I16" i="13"/>
  <c r="G9" i="13"/>
  <c r="G10" i="13"/>
  <c r="G11" i="13"/>
  <c r="E13" i="13"/>
  <c r="E12" i="13"/>
  <c r="E11" i="13"/>
  <c r="E10" i="13"/>
  <c r="E9" i="13"/>
  <c r="C9" i="13"/>
  <c r="C8" i="13"/>
  <c r="I8" i="13"/>
  <c r="E9" i="10"/>
  <c r="E10" i="10"/>
  <c r="E11" i="10"/>
  <c r="E12" i="10"/>
  <c r="E13" i="10"/>
  <c r="E14" i="10"/>
  <c r="E15" i="10"/>
  <c r="E8" i="10"/>
  <c r="I9" i="10"/>
  <c r="I10" i="10"/>
  <c r="I11" i="10"/>
  <c r="I12" i="10"/>
  <c r="I13" i="10"/>
  <c r="I14" i="10"/>
  <c r="I15" i="10"/>
  <c r="G9" i="10"/>
  <c r="G10" i="10"/>
  <c r="G11" i="10"/>
  <c r="G12" i="10"/>
  <c r="G13" i="10"/>
  <c r="G14" i="10"/>
  <c r="G15" i="10"/>
  <c r="C9" i="10"/>
  <c r="C10" i="10"/>
  <c r="C11" i="10"/>
  <c r="C12" i="10"/>
  <c r="C13" i="10"/>
  <c r="C14" i="10"/>
  <c r="C15" i="10"/>
  <c r="I8" i="10"/>
  <c r="G8" i="10"/>
  <c r="C8" i="10"/>
  <c r="G28" i="13" l="1"/>
  <c r="G27" i="13"/>
  <c r="E16" i="13"/>
  <c r="C11" i="13"/>
  <c r="E17" i="13"/>
  <c r="E29" i="13"/>
  <c r="G23" i="13"/>
  <c r="C15" i="13"/>
  <c r="G15" i="13"/>
  <c r="C21" i="13"/>
  <c r="E25" i="13"/>
  <c r="I28" i="13"/>
  <c r="C12" i="13"/>
  <c r="C13" i="13"/>
  <c r="E27" i="13"/>
  <c r="C14" i="13"/>
  <c r="I29" i="13"/>
  <c r="C16" i="13"/>
  <c r="G14" i="13"/>
  <c r="C30" i="13"/>
  <c r="E24" i="13"/>
  <c r="I27" i="13"/>
  <c r="C10" i="13"/>
  <c r="E30" i="13"/>
  <c r="G8" i="13"/>
  <c r="G22" i="13"/>
  <c r="G17" i="13"/>
  <c r="G16" i="13"/>
  <c r="E26" i="13"/>
  <c r="C17" i="13"/>
  <c r="G13" i="13"/>
  <c r="C29" i="13"/>
  <c r="E23" i="13"/>
  <c r="I26" i="13"/>
  <c r="G24" i="13"/>
  <c r="E28" i="13"/>
  <c r="I30" i="13"/>
  <c r="E8" i="13"/>
  <c r="G12" i="13"/>
  <c r="C28" i="13"/>
  <c r="E22" i="13"/>
  <c r="C71" i="13"/>
  <c r="C79" i="13"/>
  <c r="G77" i="13"/>
  <c r="I84" i="13"/>
  <c r="I62" i="13"/>
  <c r="G65" i="13"/>
  <c r="C67" i="13"/>
  <c r="C83" i="13"/>
  <c r="G81" i="13"/>
  <c r="I68" i="13"/>
  <c r="I67" i="13"/>
  <c r="E66" i="13"/>
  <c r="I75" i="13"/>
  <c r="E82" i="13"/>
  <c r="I80" i="13"/>
  <c r="G69" i="13"/>
  <c r="E64" i="13"/>
  <c r="C77" i="13"/>
  <c r="E84" i="13"/>
  <c r="I82" i="13"/>
  <c r="E62" i="13"/>
</calcChain>
</file>

<file path=xl/sharedStrings.xml><?xml version="1.0" encoding="utf-8"?>
<sst xmlns="http://schemas.openxmlformats.org/spreadsheetml/2006/main" count="160" uniqueCount="33">
  <si>
    <t>ENKF-C</t>
    <phoneticPr fontId="1" type="noConversion"/>
  </si>
  <si>
    <t>CPUs</t>
    <phoneticPr fontId="1" type="noConversion"/>
  </si>
  <si>
    <t xml:space="preserve"> w -DMPI_QUEUE</t>
    <phoneticPr fontId="1" type="noConversion"/>
  </si>
  <si>
    <t>64 members</t>
    <phoneticPr fontId="1" type="noConversion"/>
  </si>
  <si>
    <t>32 members</t>
    <phoneticPr fontId="1" type="noConversion"/>
  </si>
  <si>
    <t>10 members</t>
    <phoneticPr fontId="1" type="noConversion"/>
  </si>
  <si>
    <t>CWA FX1000</t>
    <phoneticPr fontId="1" type="noConversion"/>
  </si>
  <si>
    <t>tcsds 1.2.40, OpenMPI</t>
    <phoneticPr fontId="1" type="noConversion"/>
  </si>
  <si>
    <t>fx1000</t>
    <phoneticPr fontId="1" type="noConversion"/>
  </si>
  <si>
    <t>--mpi rank-map-bynode</t>
    <phoneticPr fontId="1" type="noConversion"/>
  </si>
  <si>
    <t>--mpi procs=(all cpus in allocated nodes)</t>
    <phoneticPr fontId="1" type="noConversion"/>
  </si>
  <si>
    <t>STRIDE=3, SOBSTRIDE=1, LOCRAD=1e6</t>
    <phoneticPr fontId="1" type="noConversion"/>
  </si>
  <si>
    <t>STRIDE=3, LOCRAD=1e6</t>
    <phoneticPr fontId="1" type="noConversion"/>
  </si>
  <si>
    <t>members</t>
    <phoneticPr fontId="1" type="noConversion"/>
  </si>
  <si>
    <t>128 CPUs</t>
    <phoneticPr fontId="1" type="noConversion"/>
  </si>
  <si>
    <t>ppn=24</t>
    <phoneticPr fontId="1" type="noConversion"/>
  </si>
  <si>
    <t>ppn=48</t>
    <phoneticPr fontId="1" type="noConversion"/>
  </si>
  <si>
    <t>20 members</t>
    <phoneticPr fontId="1" type="noConversion"/>
  </si>
  <si>
    <t>b=2</t>
    <phoneticPr fontId="1" type="noConversion"/>
  </si>
  <si>
    <t>b=1</t>
    <phoneticPr fontId="1" type="noConversion"/>
  </si>
  <si>
    <t>calc time (s)</t>
    <phoneticPr fontId="1" type="noConversion"/>
  </si>
  <si>
    <t>CWA FX1000 and NCHC T3</t>
    <phoneticPr fontId="1" type="noConversion"/>
  </si>
  <si>
    <t>T3</t>
    <phoneticPr fontId="1" type="noConversion"/>
  </si>
  <si>
    <t>update time(s), fx1000</t>
    <phoneticPr fontId="1" type="noConversion"/>
  </si>
  <si>
    <t>update time(s), T3</t>
    <phoneticPr fontId="1" type="noConversion"/>
  </si>
  <si>
    <t>time</t>
    <phoneticPr fontId="1" type="noConversion"/>
  </si>
  <si>
    <t>256 CPUs, 48 ppn, b=1</t>
    <phoneticPr fontId="1" type="noConversion"/>
  </si>
  <si>
    <t>ppn=48,b=1</t>
    <phoneticPr fontId="1" type="noConversion"/>
  </si>
  <si>
    <t>ppn=48,b=2</t>
    <phoneticPr fontId="1" type="noConversion"/>
  </si>
  <si>
    <t>average</t>
    <phoneticPr fontId="1" type="noConversion"/>
  </si>
  <si>
    <t>ppn=24,b=1</t>
    <phoneticPr fontId="1" type="noConversion"/>
  </si>
  <si>
    <t>ppn=24,b=2</t>
    <phoneticPr fontId="1" type="noConversion"/>
  </si>
  <si>
    <t>calc time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</si>
</sst>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</a:t>
            </a:r>
            <a:r>
              <a:rPr lang="en-US" altLang="zh-TW" baseline="0"/>
              <a:t> on </a:t>
            </a:r>
            <a:r>
              <a:rPr lang="en-US" altLang="zh-TW"/>
              <a:t>CWA</a:t>
            </a:r>
            <a:r>
              <a:rPr lang="en-US" altLang="zh-TW" baseline="0"/>
              <a:t> fx1000 and NCHC T3, CALC scalability on # of members</a:t>
            </a:r>
            <a:endParaRPr lang="zh-TW" altLang="en-US"/>
          </a:p>
        </c:rich>
      </c:tx>
      <c:layout>
        <c:manualLayout>
          <c:xMode val="edge"/>
          <c:yMode val="edge"/>
          <c:x val="0.14292140818037882"/>
          <c:y val="4.0160711445160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9320011186021513E-2"/>
          <c:y val="0.13690984410081269"/>
          <c:w val="0.87811448151779492"/>
          <c:h val="0.68227318723713748"/>
        </c:manualLayout>
      </c:layout>
      <c:scatterChart>
        <c:scatterStyle val="lineMarker"/>
        <c:varyColors val="0"/>
        <c:ser>
          <c:idx val="0"/>
          <c:order val="0"/>
          <c:tx>
            <c:v>fx1000 10 members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calc!$A$8:$A$15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calc!$C$8:$C$15</c:f>
              <c:numCache>
                <c:formatCode>0.00_ </c:formatCode>
                <c:ptCount val="8"/>
                <c:pt idx="0">
                  <c:v>1</c:v>
                </c:pt>
                <c:pt idx="1">
                  <c:v>1.5075048196089231</c:v>
                </c:pt>
                <c:pt idx="2">
                  <c:v>1.6393790401078194</c:v>
                </c:pt>
                <c:pt idx="3">
                  <c:v>1.9843811365215553</c:v>
                </c:pt>
                <c:pt idx="4">
                  <c:v>2.7241622428666226</c:v>
                </c:pt>
                <c:pt idx="5">
                  <c:v>2.6366811175337186</c:v>
                </c:pt>
                <c:pt idx="6">
                  <c:v>2.861842105263158</c:v>
                </c:pt>
                <c:pt idx="7">
                  <c:v>2.8005883857764138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9B-4669-8A4C-46D2F04E122F}"/>
            </c:ext>
          </c:extLst>
        </c:ser>
        <c:ser>
          <c:idx val="1"/>
          <c:order val="1"/>
          <c:tx>
            <c:v>fx1000 20 members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calc!$A$8:$A$15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calc!$E$8:$E$15</c:f>
              <c:numCache>
                <c:formatCode>0.00_ </c:formatCode>
                <c:ptCount val="8"/>
                <c:pt idx="0">
                  <c:v>0.71094587135110565</c:v>
                </c:pt>
                <c:pt idx="1">
                  <c:v>0.96253040649453425</c:v>
                </c:pt>
                <c:pt idx="2">
                  <c:v>1.034898377186072</c:v>
                </c:pt>
                <c:pt idx="3">
                  <c:v>1.2762050943286249</c:v>
                </c:pt>
                <c:pt idx="4">
                  <c:v>1.7644451607704088</c:v>
                </c:pt>
                <c:pt idx="5">
                  <c:v>1.8504380651886074</c:v>
                </c:pt>
                <c:pt idx="6">
                  <c:v>1.9304355492858403</c:v>
                </c:pt>
                <c:pt idx="7">
                  <c:v>1.9273202077403833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9B-4669-8A4C-46D2F04E122F}"/>
            </c:ext>
          </c:extLst>
        </c:ser>
        <c:ser>
          <c:idx val="2"/>
          <c:order val="2"/>
          <c:tx>
            <c:v>fx1000 32 members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calc!$A$8:$A$15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calc!$G$8:$G$15</c:f>
              <c:numCache>
                <c:formatCode>0.00_ </c:formatCode>
                <c:ptCount val="8"/>
                <c:pt idx="0">
                  <c:v>0.45682472563392823</c:v>
                </c:pt>
                <c:pt idx="1">
                  <c:v>0.58543302524977947</c:v>
                </c:pt>
                <c:pt idx="2">
                  <c:v>0.67184559365027419</c:v>
                </c:pt>
                <c:pt idx="3">
                  <c:v>0.75395140092515012</c:v>
                </c:pt>
                <c:pt idx="4">
                  <c:v>1.1494443958351561</c:v>
                </c:pt>
                <c:pt idx="5">
                  <c:v>1.1666133844842286</c:v>
                </c:pt>
                <c:pt idx="6">
                  <c:v>1.2465602641717117</c:v>
                </c:pt>
                <c:pt idx="7">
                  <c:v>1.2569607899420172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9B-4669-8A4C-46D2F04E122F}"/>
            </c:ext>
          </c:extLst>
        </c:ser>
        <c:ser>
          <c:idx val="4"/>
          <c:order val="3"/>
          <c:tx>
            <c:v>fx1000 64 members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calc!$A$8:$A$15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calc!$I$8:$I$15</c:f>
              <c:numCache>
                <c:formatCode>0.00_ </c:formatCode>
                <c:ptCount val="8"/>
                <c:pt idx="0">
                  <c:v>0.19509449541556895</c:v>
                </c:pt>
                <c:pt idx="1">
                  <c:v>0.28127248124421911</c:v>
                </c:pt>
                <c:pt idx="2">
                  <c:v>0.29348685709689959</c:v>
                </c:pt>
                <c:pt idx="3">
                  <c:v>0.36898368685960814</c:v>
                </c:pt>
                <c:pt idx="4">
                  <c:v>0.53065923412506066</c:v>
                </c:pt>
                <c:pt idx="5">
                  <c:v>0.51925722145804676</c:v>
                </c:pt>
                <c:pt idx="6">
                  <c:v>0.53506406757846559</c:v>
                </c:pt>
                <c:pt idx="7">
                  <c:v>0.53657639995098638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FF-4FB2-9666-0D4797AA7591}"/>
            </c:ext>
          </c:extLst>
        </c:ser>
        <c:ser>
          <c:idx val="3"/>
          <c:order val="4"/>
          <c:tx>
            <c:v>T3 10 members</c:v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calc!$A$17:$A$24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calc!$C$17:$C$24</c:f>
              <c:numCache>
                <c:formatCode>0.00_ </c:formatCode>
                <c:ptCount val="8"/>
                <c:pt idx="0">
                  <c:v>1.1079531078687694</c:v>
                </c:pt>
                <c:pt idx="1">
                  <c:v>1.4013397904977278</c:v>
                </c:pt>
                <c:pt idx="2">
                  <c:v>1.5052937941149509</c:v>
                </c:pt>
                <c:pt idx="3">
                  <c:v>1.8603959554762513</c:v>
                </c:pt>
                <c:pt idx="4">
                  <c:v>2.7833806517225308</c:v>
                </c:pt>
                <c:pt idx="5">
                  <c:v>2.6999753370601778</c:v>
                </c:pt>
                <c:pt idx="6">
                  <c:v>2.8787745978875403</c:v>
                </c:pt>
                <c:pt idx="7">
                  <c:v>2.8591015931052493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1D-4A10-A6FB-BEE6E873A389}"/>
            </c:ext>
          </c:extLst>
        </c:ser>
        <c:ser>
          <c:idx val="5"/>
          <c:order val="5"/>
          <c:tx>
            <c:v>T3 20 members</c:v>
          </c:tx>
          <c:spPr>
            <a:ln w="19050" cap="rnd">
              <a:solidFill>
                <a:schemeClr val="accent2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calc!$A$17:$A$24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calc!$E$17:$E$24</c:f>
              <c:numCache>
                <c:formatCode>0.00_ </c:formatCode>
                <c:ptCount val="8"/>
                <c:pt idx="0">
                  <c:v>0.54280637963804645</c:v>
                </c:pt>
                <c:pt idx="1">
                  <c:v>0.66412213740458026</c:v>
                </c:pt>
                <c:pt idx="2">
                  <c:v>0.68345698024077328</c:v>
                </c:pt>
                <c:pt idx="3">
                  <c:v>0.89300523417850597</c:v>
                </c:pt>
                <c:pt idx="4">
                  <c:v>1.2744717592502766</c:v>
                </c:pt>
                <c:pt idx="5">
                  <c:v>1.2669739989198363</c:v>
                </c:pt>
                <c:pt idx="6">
                  <c:v>1.3529351184346035</c:v>
                </c:pt>
                <c:pt idx="7">
                  <c:v>1.3312728009728416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A8-4039-BC42-8AED8D8E4DEE}"/>
            </c:ext>
          </c:extLst>
        </c:ser>
        <c:ser>
          <c:idx val="6"/>
          <c:order val="6"/>
          <c:tx>
            <c:v>T3 32 members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calc!$A$17:$A$24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calc!$G$17:$G$24</c:f>
              <c:numCache>
                <c:formatCode>0.00_ </c:formatCode>
                <c:ptCount val="8"/>
                <c:pt idx="0">
                  <c:v>0.34641794823112465</c:v>
                </c:pt>
                <c:pt idx="1">
                  <c:v>0.43612931498117646</c:v>
                </c:pt>
                <c:pt idx="2">
                  <c:v>0.44503238570150955</c:v>
                </c:pt>
                <c:pt idx="3">
                  <c:v>0.58229318109286909</c:v>
                </c:pt>
                <c:pt idx="4">
                  <c:v>0.8539724638246422</c:v>
                </c:pt>
                <c:pt idx="5">
                  <c:v>0.86925163766293922</c:v>
                </c:pt>
                <c:pt idx="6">
                  <c:v>0.87071502425833136</c:v>
                </c:pt>
                <c:pt idx="7">
                  <c:v>0.86861941285374233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BE-4C07-AA53-5E5F6F8A3846}"/>
            </c:ext>
          </c:extLst>
        </c:ser>
        <c:ser>
          <c:idx val="7"/>
          <c:order val="7"/>
          <c:tx>
            <c:v>T3 64 members</c:v>
          </c:tx>
          <c:spPr>
            <a:ln w="19050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calc!$A$17:$A$24</c:f>
              <c:numCache>
                <c:formatCode>General</c:formatCode>
                <c:ptCount val="8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</c:numCache>
            </c:numRef>
          </c:xVal>
          <c:yVal>
            <c:numRef>
              <c:f>calc!$I$17:$I$24</c:f>
              <c:numCache>
                <c:formatCode>0.00_ </c:formatCode>
                <c:ptCount val="8"/>
                <c:pt idx="0">
                  <c:v>0.16254398598387554</c:v>
                </c:pt>
                <c:pt idx="1">
                  <c:v>0.20040211614383432</c:v>
                </c:pt>
                <c:pt idx="2">
                  <c:v>0.20058632220237277</c:v>
                </c:pt>
                <c:pt idx="3">
                  <c:v>0.26613373741957441</c:v>
                </c:pt>
                <c:pt idx="4">
                  <c:v>0.39770284752453672</c:v>
                </c:pt>
                <c:pt idx="5">
                  <c:v>0.39948061742060259</c:v>
                </c:pt>
                <c:pt idx="6">
                  <c:v>0.39435055383784107</c:v>
                </c:pt>
                <c:pt idx="7">
                  <c:v>0.39904862579281186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BE-4C07-AA53-5E5F6F8A3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880448"/>
        <c:axId val="1431880928"/>
      </c:scatterChart>
      <c:valAx>
        <c:axId val="1431880448"/>
        <c:scaling>
          <c:orientation val="minMax"/>
          <c:max val="2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CPU#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31880928"/>
        <c:crosses val="autoZero"/>
        <c:crossBetween val="midCat"/>
      </c:valAx>
      <c:valAx>
        <c:axId val="143188092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Relative Speed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3188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36347013716711E-2"/>
          <c:y val="0.90478530382565814"/>
          <c:w val="0.93163244300344805"/>
          <c:h val="9.5214696174341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</a:t>
            </a:r>
            <a:r>
              <a:rPr lang="en-US" altLang="zh-TW" baseline="0"/>
              <a:t> on CWA fx1000 and NCHc T3</a:t>
            </a:r>
            <a:br>
              <a:rPr lang="en-US" altLang="zh-TW" baseline="0"/>
            </a:br>
            <a:r>
              <a:rPr lang="en-US" altLang="zh-TW" baseline="0"/>
              <a:t>128 CPUs, CALC time vs # of members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623561477892189"/>
          <c:y val="0.22977099236641221"/>
          <c:w val="0.77072203714920251"/>
          <c:h val="0.56192422512071483"/>
        </c:manualLayout>
      </c:layout>
      <c:scatterChart>
        <c:scatterStyle val="lineMarker"/>
        <c:varyColors val="0"/>
        <c:ser>
          <c:idx val="0"/>
          <c:order val="0"/>
          <c:tx>
            <c:v>fx1000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calc!$A$28:$A$31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32</c:v>
                </c:pt>
                <c:pt idx="3">
                  <c:v>64</c:v>
                </c:pt>
              </c:numCache>
            </c:numRef>
          </c:xVal>
          <c:yVal>
            <c:numRef>
              <c:f>calc!$B$28:$B$31</c:f>
              <c:numCache>
                <c:formatCode>0.00_ </c:formatCode>
                <c:ptCount val="4"/>
                <c:pt idx="0">
                  <c:v>241.12</c:v>
                </c:pt>
                <c:pt idx="1">
                  <c:v>372.27</c:v>
                </c:pt>
                <c:pt idx="2">
                  <c:v>571.45000000000005</c:v>
                </c:pt>
                <c:pt idx="3">
                  <c:v>1237.8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73-42D4-9184-70002641A7D7}"/>
            </c:ext>
          </c:extLst>
        </c:ser>
        <c:ser>
          <c:idx val="1"/>
          <c:order val="1"/>
          <c:tx>
            <c:v>T3</c:v>
          </c:tx>
          <c:spPr>
            <a:ln w="19050" cap="rnd">
              <a:solidFill>
                <a:schemeClr val="accent1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calc!$A$28:$A$31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32</c:v>
                </c:pt>
                <c:pt idx="3">
                  <c:v>64</c:v>
                </c:pt>
              </c:numCache>
            </c:numRef>
          </c:xVal>
          <c:yVal>
            <c:numRef>
              <c:f>calc!$D$28:$D$31</c:f>
              <c:numCache>
                <c:formatCode>0.00_ </c:formatCode>
                <c:ptCount val="4"/>
                <c:pt idx="0">
                  <c:v>235.99</c:v>
                </c:pt>
                <c:pt idx="1">
                  <c:v>515.39</c:v>
                </c:pt>
                <c:pt idx="2">
                  <c:v>769.17</c:v>
                </c:pt>
                <c:pt idx="3">
                  <c:v>1651.61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96-41A6-B1CE-7422D77D8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900703"/>
        <c:axId val="155898783"/>
      </c:scatterChart>
      <c:valAx>
        <c:axId val="1559007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members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5898783"/>
        <c:crosses val="autoZero"/>
        <c:crossBetween val="midCat"/>
      </c:valAx>
      <c:valAx>
        <c:axId val="155898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time (s)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59007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0935687981420751"/>
          <c:y val="0.92287905805667425"/>
          <c:w val="0.36754651110069975"/>
          <c:h val="7.2880059839848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 on CWA fx1000 and NCHC T3,</a:t>
            </a:r>
            <a:r>
              <a:rPr lang="en-US" altLang="zh-TW" baseline="0"/>
              <a:t> 10 members</a:t>
            </a:r>
            <a:br>
              <a:rPr lang="en-US" altLang="zh-TW" baseline="0"/>
            </a:br>
            <a:r>
              <a:rPr lang="en-US" altLang="zh-TW" baseline="0"/>
              <a:t>buffersize and ppn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38897923085702"/>
          <c:y val="0.15601217656012176"/>
          <c:w val="0.84521247004450528"/>
          <c:h val="0.65426105620624297"/>
        </c:manualLayout>
      </c:layout>
      <c:scatterChart>
        <c:scatterStyle val="lineMarker"/>
        <c:varyColors val="0"/>
        <c:ser>
          <c:idx val="0"/>
          <c:order val="0"/>
          <c:tx>
            <c:v>fx1000 ppn=48,b=1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update!$A$8:$A$17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update!$C$8:$C$17</c:f>
              <c:numCache>
                <c:formatCode>0.00_ </c:formatCode>
                <c:ptCount val="10"/>
                <c:pt idx="0">
                  <c:v>1</c:v>
                </c:pt>
                <c:pt idx="1">
                  <c:v>1.9945418809623272</c:v>
                </c:pt>
                <c:pt idx="2">
                  <c:v>1.9382607596116088</c:v>
                </c:pt>
                <c:pt idx="3">
                  <c:v>2.4358717015849116</c:v>
                </c:pt>
                <c:pt idx="4">
                  <c:v>3.4142810250638909</c:v>
                </c:pt>
                <c:pt idx="5">
                  <c:v>3.1114589120123073</c:v>
                </c:pt>
                <c:pt idx="6">
                  <c:v>3.4679042187109292</c:v>
                </c:pt>
                <c:pt idx="7">
                  <c:v>3.6837545217677259</c:v>
                </c:pt>
                <c:pt idx="8">
                  <c:v>4.5476476742188838</c:v>
                </c:pt>
                <c:pt idx="9">
                  <c:v>4.6431304403277744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73-4DC0-9BD5-297EEB0ED2DF}"/>
            </c:ext>
          </c:extLst>
        </c:ser>
        <c:ser>
          <c:idx val="1"/>
          <c:order val="1"/>
          <c:tx>
            <c:v>fx1000 ppn=48,b=2</c:v>
          </c:tx>
          <c:spPr>
            <a:ln w="19050" cap="rnd">
              <a:solidFill>
                <a:schemeClr val="accent5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update!$A$8:$A$17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update!$E$8:$E$17</c:f>
              <c:numCache>
                <c:formatCode>0.00_ </c:formatCode>
                <c:ptCount val="10"/>
                <c:pt idx="0">
                  <c:v>1.3616642277068944</c:v>
                </c:pt>
                <c:pt idx="1">
                  <c:v>1.822034958647698</c:v>
                </c:pt>
                <c:pt idx="2">
                  <c:v>1.9903028729191155</c:v>
                </c:pt>
                <c:pt idx="3">
                  <c:v>2.4342022783688684</c:v>
                </c:pt>
                <c:pt idx="4">
                  <c:v>3.3881062342224957</c:v>
                </c:pt>
                <c:pt idx="5">
                  <c:v>3.0979226277216974</c:v>
                </c:pt>
                <c:pt idx="6">
                  <c:v>3.3210750775405948</c:v>
                </c:pt>
                <c:pt idx="7">
                  <c:v>3.1746438342725716</c:v>
                </c:pt>
                <c:pt idx="8">
                  <c:v>4.005680255267646</c:v>
                </c:pt>
                <c:pt idx="9">
                  <c:v>3.9707285815564157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73-4DC0-9BD5-297EEB0ED2DF}"/>
            </c:ext>
          </c:extLst>
        </c:ser>
        <c:ser>
          <c:idx val="2"/>
          <c:order val="2"/>
          <c:tx>
            <c:v>fx1000 ppn=24,b=1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update!$A$8:$A$17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update!$G$8:$G$17</c:f>
              <c:numCache>
                <c:formatCode>0.00_ </c:formatCode>
                <c:ptCount val="10"/>
                <c:pt idx="0">
                  <c:v>1.046582243910853</c:v>
                </c:pt>
                <c:pt idx="1">
                  <c:v>1.9139071977289006</c:v>
                </c:pt>
                <c:pt idx="2">
                  <c:v>2.365883576221345</c:v>
                </c:pt>
                <c:pt idx="3">
                  <c:v>2.4008127869690297</c:v>
                </c:pt>
                <c:pt idx="4">
                  <c:v>4.0156769203193292</c:v>
                </c:pt>
                <c:pt idx="5">
                  <c:v>4.0661910479434837</c:v>
                </c:pt>
                <c:pt idx="6">
                  <c:v>3.4158828082850508</c:v>
                </c:pt>
                <c:pt idx="7">
                  <c:v>4.4460134031477549</c:v>
                </c:pt>
                <c:pt idx="8">
                  <c:v>5.4896989802650173</c:v>
                </c:pt>
                <c:pt idx="9">
                  <c:v>5.1564215148188808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FB-4DA4-A26B-103D64E9023B}"/>
            </c:ext>
          </c:extLst>
        </c:ser>
        <c:ser>
          <c:idx val="3"/>
          <c:order val="3"/>
          <c:tx>
            <c:v>fx1000 ppn=24,b=2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update!$A$8:$A$17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update!$I$8:$I$17</c:f>
              <c:numCache>
                <c:formatCode>0.00_);[Red]\(0.00\)</c:formatCode>
                <c:ptCount val="10"/>
                <c:pt idx="0">
                  <c:v>1.305546569330591</c:v>
                </c:pt>
                <c:pt idx="1">
                  <c:v>1.80080657382929</c:v>
                </c:pt>
                <c:pt idx="2">
                  <c:v>2.1395960667020124</c:v>
                </c:pt>
                <c:pt idx="3">
                  <c:v>2.5949844705425611</c:v>
                </c:pt>
                <c:pt idx="4">
                  <c:v>3.0129879277071101</c:v>
                </c:pt>
                <c:pt idx="5">
                  <c:v>3.0569546078207184</c:v>
                </c:pt>
                <c:pt idx="6">
                  <c:v>2.7817531538561586</c:v>
                </c:pt>
                <c:pt idx="7">
                  <c:v>2.7275150154936947</c:v>
                </c:pt>
                <c:pt idx="8">
                  <c:v>3.6739324607509705</c:v>
                </c:pt>
                <c:pt idx="9">
                  <c:v>3.8586531002507627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FB-4DA4-A26B-103D64E9023B}"/>
            </c:ext>
          </c:extLst>
        </c:ser>
        <c:ser>
          <c:idx val="4"/>
          <c:order val="4"/>
          <c:tx>
            <c:v>T3 ppn=48,b=1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update!$A$21:$A$30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update!$C$21:$C$30</c:f>
              <c:numCache>
                <c:formatCode>0.00_ </c:formatCode>
                <c:ptCount val="10"/>
                <c:pt idx="0">
                  <c:v>11.382538007581974</c:v>
                </c:pt>
                <c:pt idx="1">
                  <c:v>14.431643625192013</c:v>
                </c:pt>
                <c:pt idx="2">
                  <c:v>15.336756187467088</c:v>
                </c:pt>
                <c:pt idx="3">
                  <c:v>13.9505197106864</c:v>
                </c:pt>
                <c:pt idx="4">
                  <c:v>16.972319347319345</c:v>
                </c:pt>
                <c:pt idx="5">
                  <c:v>18.734401132124017</c:v>
                </c:pt>
                <c:pt idx="6">
                  <c:v>19.88156188135709</c:v>
                </c:pt>
                <c:pt idx="7">
                  <c:v>19.804501563987486</c:v>
                </c:pt>
                <c:pt idx="8">
                  <c:v>21.459254347185379</c:v>
                </c:pt>
                <c:pt idx="9">
                  <c:v>18.45659062103929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97-4E8A-8D7C-D93D5440F869}"/>
            </c:ext>
          </c:extLst>
        </c:ser>
        <c:ser>
          <c:idx val="5"/>
          <c:order val="5"/>
          <c:tx>
            <c:v>T3 ppn=48,b=2</c:v>
          </c:tx>
          <c:spPr>
            <a:ln w="1905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update!$A$21:$A$30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update!$E$21:$E$30</c:f>
              <c:numCache>
                <c:formatCode>0.00_ </c:formatCode>
                <c:ptCount val="10"/>
                <c:pt idx="0">
                  <c:v>11.263681014812237</c:v>
                </c:pt>
                <c:pt idx="1">
                  <c:v>14.972496401398312</c:v>
                </c:pt>
                <c:pt idx="2">
                  <c:v>14.203608875883932</c:v>
                </c:pt>
                <c:pt idx="3">
                  <c:v>14.98636410414737</c:v>
                </c:pt>
                <c:pt idx="4">
                  <c:v>15.711549873226518</c:v>
                </c:pt>
                <c:pt idx="5">
                  <c:v>16.772920985947938</c:v>
                </c:pt>
                <c:pt idx="6">
                  <c:v>20.108050262358464</c:v>
                </c:pt>
                <c:pt idx="7">
                  <c:v>18.505845723726011</c:v>
                </c:pt>
                <c:pt idx="8">
                  <c:v>17.612784228350264</c:v>
                </c:pt>
                <c:pt idx="9">
                  <c:v>18.488224465181236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97-4E8A-8D7C-D93D5440F869}"/>
            </c:ext>
          </c:extLst>
        </c:ser>
        <c:ser>
          <c:idx val="6"/>
          <c:order val="6"/>
          <c:tx>
            <c:v>T3 ppn=24,b=1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update!$A$21:$A$30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update!$G$21:$G$30</c:f>
              <c:numCache>
                <c:formatCode>0.00_ </c:formatCode>
                <c:ptCount val="10"/>
                <c:pt idx="0">
                  <c:v>15.938543205822798</c:v>
                </c:pt>
                <c:pt idx="1">
                  <c:v>18.987222113566723</c:v>
                </c:pt>
                <c:pt idx="2">
                  <c:v>19.463044640470461</c:v>
                </c:pt>
                <c:pt idx="3">
                  <c:v>20.174909947353836</c:v>
                </c:pt>
                <c:pt idx="4">
                  <c:v>20.748379283322645</c:v>
                </c:pt>
                <c:pt idx="5">
                  <c:v>20.446854816062903</c:v>
                </c:pt>
                <c:pt idx="6">
                  <c:v>22.389683271832716</c:v>
                </c:pt>
                <c:pt idx="7">
                  <c:v>21.027001660529923</c:v>
                </c:pt>
                <c:pt idx="8">
                  <c:v>22.28176880116288</c:v>
                </c:pt>
                <c:pt idx="9">
                  <c:v>20.058195592286502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97-4E8A-8D7C-D93D5440F869}"/>
            </c:ext>
          </c:extLst>
        </c:ser>
        <c:ser>
          <c:idx val="7"/>
          <c:order val="7"/>
          <c:tx>
            <c:v>T3 ppn=24,b=2</c:v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update!$A$21:$A$30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update!$I$21:$I$30</c:f>
              <c:numCache>
                <c:formatCode>0.00_ </c:formatCode>
                <c:ptCount val="10"/>
                <c:pt idx="0">
                  <c:v>13.934500741591311</c:v>
                </c:pt>
                <c:pt idx="1">
                  <c:v>15.190371877118865</c:v>
                </c:pt>
                <c:pt idx="2">
                  <c:v>16.245258813029896</c:v>
                </c:pt>
                <c:pt idx="3">
                  <c:v>18.81063101466124</c:v>
                </c:pt>
                <c:pt idx="4">
                  <c:v>18.317295597484275</c:v>
                </c:pt>
                <c:pt idx="5">
                  <c:v>20.524665257223397</c:v>
                </c:pt>
                <c:pt idx="6">
                  <c:v>20.498662725225223</c:v>
                </c:pt>
                <c:pt idx="7">
                  <c:v>19.897861583657853</c:v>
                </c:pt>
                <c:pt idx="8">
                  <c:v>22.261331498891689</c:v>
                </c:pt>
                <c:pt idx="9">
                  <c:v>22.488224847502121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97-4E8A-8D7C-D93D5440F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80031"/>
        <c:axId val="152380991"/>
      </c:scatterChart>
      <c:valAx>
        <c:axId val="152380031"/>
        <c:scaling>
          <c:orientation val="minMax"/>
          <c:max val="3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CPUs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991"/>
        <c:crosses val="autoZero"/>
        <c:crossBetween val="midCat"/>
      </c:valAx>
      <c:valAx>
        <c:axId val="15238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Relatuve Speed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031"/>
        <c:crosses val="autoZero"/>
        <c:crossBetween val="midCat"/>
      </c:valAx>
      <c:spPr>
        <a:noFill/>
        <a:ln>
          <a:solidFill>
            <a:sysClr val="windowText" lastClr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8530753579174254E-2"/>
          <c:y val="0.91367915483167339"/>
          <c:w val="0.94541336068623605"/>
          <c:h val="8.6320958898462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 on CWA fx1000 and NCHC T3,</a:t>
            </a:r>
            <a:r>
              <a:rPr lang="en-US" altLang="zh-TW" baseline="0"/>
              <a:t> 20 members</a:t>
            </a:r>
            <a:br>
              <a:rPr lang="en-US" altLang="zh-TW" baseline="0"/>
            </a:br>
            <a:r>
              <a:rPr lang="en-US" altLang="zh-TW" baseline="0"/>
              <a:t>buffersize and ppn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38897923085702"/>
          <c:y val="0.15601217656012176"/>
          <c:w val="0.84521247004450528"/>
          <c:h val="0.65426105620624297"/>
        </c:manualLayout>
      </c:layout>
      <c:scatterChart>
        <c:scatterStyle val="lineMarker"/>
        <c:varyColors val="0"/>
        <c:ser>
          <c:idx val="0"/>
          <c:order val="0"/>
          <c:tx>
            <c:v>fx1000 ppn=48,b=1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update!$A$35:$A$44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update!$C$35:$C$44</c:f>
              <c:numCache>
                <c:formatCode>0.00_ </c:formatCode>
                <c:ptCount val="10"/>
                <c:pt idx="0">
                  <c:v>1</c:v>
                </c:pt>
                <c:pt idx="1">
                  <c:v>1.9577141052409948</c:v>
                </c:pt>
                <c:pt idx="2">
                  <c:v>1.9683051176356441</c:v>
                </c:pt>
                <c:pt idx="3">
                  <c:v>2.0896469060580332</c:v>
                </c:pt>
                <c:pt idx="4">
                  <c:v>3.0461941683957625</c:v>
                </c:pt>
                <c:pt idx="5">
                  <c:v>2.8969492405556272</c:v>
                </c:pt>
                <c:pt idx="6">
                  <c:v>3.5540171793211091</c:v>
                </c:pt>
                <c:pt idx="7">
                  <c:v>3.7375138177067635</c:v>
                </c:pt>
                <c:pt idx="8">
                  <c:v>4.6386275134768091</c:v>
                </c:pt>
                <c:pt idx="9">
                  <c:v>4.8031683622953407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CA-4C5E-8882-F732E148F6B4}"/>
            </c:ext>
          </c:extLst>
        </c:ser>
        <c:ser>
          <c:idx val="1"/>
          <c:order val="1"/>
          <c:tx>
            <c:v>fx1000 ppn=48,b=2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update!$A$35:$A$44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update!$E$35:$E$44</c:f>
              <c:numCache>
                <c:formatCode>0.00_ </c:formatCode>
                <c:ptCount val="10"/>
                <c:pt idx="0">
                  <c:v>1.0786299612988879</c:v>
                </c:pt>
                <c:pt idx="1">
                  <c:v>1.523998579480782</c:v>
                </c:pt>
                <c:pt idx="2">
                  <c:v>1.896207336071378</c:v>
                </c:pt>
                <c:pt idx="3">
                  <c:v>2.4782550752965218</c:v>
                </c:pt>
                <c:pt idx="4">
                  <c:v>3.5292852398173817</c:v>
                </c:pt>
                <c:pt idx="5">
                  <c:v>3.3292686565679674</c:v>
                </c:pt>
                <c:pt idx="6">
                  <c:v>3.740228395199678</c:v>
                </c:pt>
                <c:pt idx="7">
                  <c:v>3.4609371768890362</c:v>
                </c:pt>
                <c:pt idx="8">
                  <c:v>4.6706015320858976</c:v>
                </c:pt>
                <c:pt idx="9">
                  <c:v>4.6086741016109043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CA-4C5E-8882-F732E148F6B4}"/>
            </c:ext>
          </c:extLst>
        </c:ser>
        <c:ser>
          <c:idx val="2"/>
          <c:order val="2"/>
          <c:tx>
            <c:v>fx1000 ppn=24,b=1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update!$A$35:$A$44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update!$G$35:$G$44</c:f>
              <c:numCache>
                <c:formatCode>0.00_ </c:formatCode>
                <c:ptCount val="10"/>
                <c:pt idx="0">
                  <c:v>1.7103702000459875</c:v>
                </c:pt>
                <c:pt idx="1">
                  <c:v>2.3557629373139366</c:v>
                </c:pt>
                <c:pt idx="2">
                  <c:v>2.7507745408226163</c:v>
                </c:pt>
                <c:pt idx="3">
                  <c:v>2.7983547351524876</c:v>
                </c:pt>
                <c:pt idx="4">
                  <c:v>3.8251568445952895</c:v>
                </c:pt>
                <c:pt idx="5">
                  <c:v>3.8917787673383017</c:v>
                </c:pt>
                <c:pt idx="6">
                  <c:v>3.2640786355790889</c:v>
                </c:pt>
                <c:pt idx="7">
                  <c:v>2.9854974223585864</c:v>
                </c:pt>
                <c:pt idx="8">
                  <c:v>5.0214974722093046</c:v>
                </c:pt>
                <c:pt idx="9">
                  <c:v>5.1745791271816595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CA-4C5E-8882-F732E148F6B4}"/>
            </c:ext>
          </c:extLst>
        </c:ser>
        <c:ser>
          <c:idx val="3"/>
          <c:order val="3"/>
          <c:tx>
            <c:v>fx1000 ppn=24,b=2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update!$A$35:$A$44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update!$I$35:$I$44</c:f>
              <c:numCache>
                <c:formatCode>0.00_ </c:formatCode>
                <c:ptCount val="10"/>
                <c:pt idx="0">
                  <c:v>1.5991973627633655</c:v>
                </c:pt>
                <c:pt idx="1">
                  <c:v>2.0640180547933378</c:v>
                </c:pt>
                <c:pt idx="2">
                  <c:v>2.7012274344924423</c:v>
                </c:pt>
                <c:pt idx="3">
                  <c:v>2.6934893339663484</c:v>
                </c:pt>
                <c:pt idx="4">
                  <c:v>2.9141245298788134</c:v>
                </c:pt>
                <c:pt idx="5">
                  <c:v>2.9144543800228124</c:v>
                </c:pt>
                <c:pt idx="6">
                  <c:v>2.7348846329825478</c:v>
                </c:pt>
                <c:pt idx="7">
                  <c:v>2.8345880579572693</c:v>
                </c:pt>
                <c:pt idx="8">
                  <c:v>4.2291403446707436</c:v>
                </c:pt>
                <c:pt idx="9">
                  <c:v>4.5979120879120883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CA-4C5E-8882-F732E148F6B4}"/>
            </c:ext>
          </c:extLst>
        </c:ser>
        <c:ser>
          <c:idx val="4"/>
          <c:order val="4"/>
          <c:tx>
            <c:v>T3 ppn=48,b=1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update!$A$48:$A$57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update!$C$48:$C$57</c:f>
              <c:numCache>
                <c:formatCode>0.00_ </c:formatCode>
                <c:ptCount val="10"/>
                <c:pt idx="0">
                  <c:v>10.73568748195901</c:v>
                </c:pt>
                <c:pt idx="1">
                  <c:v>14.619496855345913</c:v>
                </c:pt>
                <c:pt idx="2">
                  <c:v>14.505460218408736</c:v>
                </c:pt>
                <c:pt idx="3">
                  <c:v>15.286477599671189</c:v>
                </c:pt>
                <c:pt idx="4">
                  <c:v>18.831392405063291</c:v>
                </c:pt>
                <c:pt idx="5">
                  <c:v>19.069560758844641</c:v>
                </c:pt>
                <c:pt idx="6">
                  <c:v>21.673659673659674</c:v>
                </c:pt>
                <c:pt idx="7">
                  <c:v>20.793142005218041</c:v>
                </c:pt>
                <c:pt idx="8">
                  <c:v>21.598141695702672</c:v>
                </c:pt>
                <c:pt idx="9">
                  <c:v>20.330903790087461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3CA-4C5E-8882-F732E148F6B4}"/>
            </c:ext>
          </c:extLst>
        </c:ser>
        <c:ser>
          <c:idx val="5"/>
          <c:order val="5"/>
          <c:tx>
            <c:v>T3 ppn=48,b=2</c:v>
          </c:tx>
          <c:spPr>
            <a:ln w="1905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update!$A$48:$A$57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update!$E$48:$E$57</c:f>
              <c:numCache>
                <c:formatCode>0.00_ </c:formatCode>
                <c:ptCount val="10"/>
                <c:pt idx="0">
                  <c:v>12.239578762615183</c:v>
                </c:pt>
                <c:pt idx="1">
                  <c:v>16.360117302052785</c:v>
                </c:pt>
                <c:pt idx="2">
                  <c:v>14.733394955763897</c:v>
                </c:pt>
                <c:pt idx="3">
                  <c:v>17.141803656475648</c:v>
                </c:pt>
                <c:pt idx="4">
                  <c:v>16.808677312443507</c:v>
                </c:pt>
                <c:pt idx="5">
                  <c:v>18.309156547423697</c:v>
                </c:pt>
                <c:pt idx="6">
                  <c:v>20.976875352509872</c:v>
                </c:pt>
                <c:pt idx="7">
                  <c:v>20.957175056348611</c:v>
                </c:pt>
                <c:pt idx="8">
                  <c:v>19.602248770203794</c:v>
                </c:pt>
                <c:pt idx="9">
                  <c:v>21.535610885929355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3CA-4C5E-8882-F732E148F6B4}"/>
            </c:ext>
          </c:extLst>
        </c:ser>
        <c:ser>
          <c:idx val="6"/>
          <c:order val="6"/>
          <c:tx>
            <c:v>T3 ppn=24,b=1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update!$A$48:$A$57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update!$G$48:$G$57</c:f>
              <c:numCache>
                <c:formatCode>0.00_ </c:formatCode>
                <c:ptCount val="10"/>
                <c:pt idx="0">
                  <c:v>17.037104901511682</c:v>
                </c:pt>
                <c:pt idx="1">
                  <c:v>16.215085016712685</c:v>
                </c:pt>
                <c:pt idx="2">
                  <c:v>20.201332560834299</c:v>
                </c:pt>
                <c:pt idx="3">
                  <c:v>20.5518511696445</c:v>
                </c:pt>
                <c:pt idx="4">
                  <c:v>22.668833807395369</c:v>
                </c:pt>
                <c:pt idx="5">
                  <c:v>24.303201916793729</c:v>
                </c:pt>
                <c:pt idx="6">
                  <c:v>24.203036876355746</c:v>
                </c:pt>
                <c:pt idx="7">
                  <c:v>23.410826689047422</c:v>
                </c:pt>
                <c:pt idx="8">
                  <c:v>23.235318617242815</c:v>
                </c:pt>
                <c:pt idx="9">
                  <c:v>23.201497192763565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CA-4C5E-8882-F732E148F6B4}"/>
            </c:ext>
          </c:extLst>
        </c:ser>
        <c:ser>
          <c:idx val="7"/>
          <c:order val="7"/>
          <c:tx>
            <c:v>T3 ppn=24,b=2</c:v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update!$A$48:$A$57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update!$I$48:$I$57</c:f>
              <c:numCache>
                <c:formatCode>0.00_ </c:formatCode>
                <c:ptCount val="10"/>
                <c:pt idx="0">
                  <c:v>17.076216712580347</c:v>
                </c:pt>
                <c:pt idx="1">
                  <c:v>16.500443655723156</c:v>
                </c:pt>
                <c:pt idx="2">
                  <c:v>18.154246664497233</c:v>
                </c:pt>
                <c:pt idx="3">
                  <c:v>20.161908203830862</c:v>
                </c:pt>
                <c:pt idx="4">
                  <c:v>20.992662276575729</c:v>
                </c:pt>
                <c:pt idx="5">
                  <c:v>22.817177914110431</c:v>
                </c:pt>
                <c:pt idx="6">
                  <c:v>20.532940743467059</c:v>
                </c:pt>
                <c:pt idx="7">
                  <c:v>23.902313624678662</c:v>
                </c:pt>
                <c:pt idx="8">
                  <c:v>23.810499359795134</c:v>
                </c:pt>
                <c:pt idx="9">
                  <c:v>24.366892334570867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3CA-4C5E-8882-F732E148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80031"/>
        <c:axId val="152380991"/>
      </c:scatterChart>
      <c:valAx>
        <c:axId val="152380031"/>
        <c:scaling>
          <c:orientation val="minMax"/>
          <c:max val="3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CPUs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991"/>
        <c:crosses val="autoZero"/>
        <c:crossBetween val="midCat"/>
      </c:valAx>
      <c:valAx>
        <c:axId val="15238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Relatuve Speed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031"/>
        <c:crosses val="autoZero"/>
        <c:crossBetween val="midCat"/>
      </c:valAx>
      <c:spPr>
        <a:noFill/>
        <a:ln>
          <a:solidFill>
            <a:sysClr val="windowText" lastClr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8530753579174254E-2"/>
          <c:y val="0.91367915483167339"/>
          <c:w val="0.94541336068623605"/>
          <c:h val="8.6320958898462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 on CWA fx1000 and NCHC T3,</a:t>
            </a:r>
            <a:r>
              <a:rPr lang="en-US" altLang="zh-TW" baseline="0"/>
              <a:t> 32 members</a:t>
            </a:r>
            <a:br>
              <a:rPr lang="en-US" altLang="zh-TW" baseline="0"/>
            </a:br>
            <a:r>
              <a:rPr lang="en-US" altLang="zh-TW" baseline="0"/>
              <a:t>buffersize and ppn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38897923085702"/>
          <c:y val="0.15601217656012176"/>
          <c:w val="0.84521247004450528"/>
          <c:h val="0.65426105620624297"/>
        </c:manualLayout>
      </c:layout>
      <c:scatterChart>
        <c:scatterStyle val="lineMarker"/>
        <c:varyColors val="0"/>
        <c:ser>
          <c:idx val="0"/>
          <c:order val="0"/>
          <c:tx>
            <c:v>fx1000 ppn=48,b=1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update!$A$62:$A$71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update!$C$62:$C$71</c:f>
              <c:numCache>
                <c:formatCode>0.00_ </c:formatCode>
                <c:ptCount val="10"/>
                <c:pt idx="0">
                  <c:v>1</c:v>
                </c:pt>
                <c:pt idx="1">
                  <c:v>2.0950263804954128</c:v>
                </c:pt>
                <c:pt idx="2">
                  <c:v>2.1033860102154853</c:v>
                </c:pt>
                <c:pt idx="3">
                  <c:v>2.2595717550987184</c:v>
                </c:pt>
                <c:pt idx="4">
                  <c:v>3.2906529963157216</c:v>
                </c:pt>
                <c:pt idx="5">
                  <c:v>3.0729617296818641</c:v>
                </c:pt>
                <c:pt idx="6">
                  <c:v>3.6538710420391105</c:v>
                </c:pt>
                <c:pt idx="7">
                  <c:v>3.3381328844400353</c:v>
                </c:pt>
                <c:pt idx="8">
                  <c:v>4.04444471422328</c:v>
                </c:pt>
                <c:pt idx="9">
                  <c:v>4.1040332117867342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86-4A95-A056-9AFA6B6F7B1F}"/>
            </c:ext>
          </c:extLst>
        </c:ser>
        <c:ser>
          <c:idx val="1"/>
          <c:order val="1"/>
          <c:tx>
            <c:v>fx1000 ppn=48,b=2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update!$A$62:$A$71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update!$E$62:$E$71</c:f>
              <c:numCache>
                <c:formatCode>0.00_ </c:formatCode>
                <c:ptCount val="10"/>
                <c:pt idx="0">
                  <c:v>1.516119196497647</c:v>
                </c:pt>
                <c:pt idx="1">
                  <c:v>1.8704466852317645</c:v>
                </c:pt>
                <c:pt idx="2">
                  <c:v>1.9821566690862358</c:v>
                </c:pt>
                <c:pt idx="3">
                  <c:v>2.3655438317451751</c:v>
                </c:pt>
                <c:pt idx="4">
                  <c:v>3.278025405634108</c:v>
                </c:pt>
                <c:pt idx="5">
                  <c:v>3.1272493452610042</c:v>
                </c:pt>
                <c:pt idx="6">
                  <c:v>3.512562602140334</c:v>
                </c:pt>
                <c:pt idx="7">
                  <c:v>3.8416185237716354</c:v>
                </c:pt>
                <c:pt idx="8">
                  <c:v>4.1786744600255874</c:v>
                </c:pt>
                <c:pt idx="9">
                  <c:v>4.1768931795386166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86-4A95-A056-9AFA6B6F7B1F}"/>
            </c:ext>
          </c:extLst>
        </c:ser>
        <c:ser>
          <c:idx val="2"/>
          <c:order val="2"/>
          <c:tx>
            <c:v>fx1000 ppn=24,b=1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update!$A$62:$A$71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update!$G$62:$G$71</c:f>
              <c:numCache>
                <c:formatCode>0.00_ </c:formatCode>
                <c:ptCount val="10"/>
                <c:pt idx="0">
                  <c:v>1.7140203841187034</c:v>
                </c:pt>
                <c:pt idx="1">
                  <c:v>2.6349011760797869</c:v>
                </c:pt>
                <c:pt idx="2">
                  <c:v>2.6735548796635871</c:v>
                </c:pt>
                <c:pt idx="3">
                  <c:v>3.4042733645337306</c:v>
                </c:pt>
                <c:pt idx="4">
                  <c:v>4.1272175421209116</c:v>
                </c:pt>
                <c:pt idx="5">
                  <c:v>4.21595525240126</c:v>
                </c:pt>
                <c:pt idx="6">
                  <c:v>3.9829396011668501</c:v>
                </c:pt>
                <c:pt idx="7">
                  <c:v>3.9009964754511071</c:v>
                </c:pt>
                <c:pt idx="8">
                  <c:v>4.0374845480766899</c:v>
                </c:pt>
                <c:pt idx="9">
                  <c:v>3.7607409748718754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86-4A95-A056-9AFA6B6F7B1F}"/>
            </c:ext>
          </c:extLst>
        </c:ser>
        <c:ser>
          <c:idx val="3"/>
          <c:order val="3"/>
          <c:tx>
            <c:v>fx1000 ppn=24,b=2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update!$A$62:$A$71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update!$I$62:$I$71</c:f>
              <c:numCache>
                <c:formatCode>0.00_ </c:formatCode>
                <c:ptCount val="10"/>
                <c:pt idx="0">
                  <c:v>1.8927629934322663</c:v>
                </c:pt>
                <c:pt idx="1">
                  <c:v>2.4131789010097497</c:v>
                </c:pt>
                <c:pt idx="2">
                  <c:v>3.0504798007544958</c:v>
                </c:pt>
                <c:pt idx="3">
                  <c:v>3.254711359040241</c:v>
                </c:pt>
                <c:pt idx="4">
                  <c:v>4.3188700770048483</c:v>
                </c:pt>
                <c:pt idx="5">
                  <c:v>4.6336337589362708</c:v>
                </c:pt>
                <c:pt idx="6">
                  <c:v>4.2869146732206964</c:v>
                </c:pt>
                <c:pt idx="7">
                  <c:v>4.3264980130386226</c:v>
                </c:pt>
                <c:pt idx="8">
                  <c:v>4.1310558621117242</c:v>
                </c:pt>
                <c:pt idx="9">
                  <c:v>4.2835523439709933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86-4A95-A056-9AFA6B6F7B1F}"/>
            </c:ext>
          </c:extLst>
        </c:ser>
        <c:ser>
          <c:idx val="4"/>
          <c:order val="4"/>
          <c:tx>
            <c:v>T3 ppn=48,b=1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update!$A$75:$A$84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update!$C$75:$C$84</c:f>
              <c:numCache>
                <c:formatCode>0.00_ </c:formatCode>
                <c:ptCount val="10"/>
                <c:pt idx="0">
                  <c:v>9.6022193399625309</c:v>
                </c:pt>
                <c:pt idx="1">
                  <c:v>13.075434671690411</c:v>
                </c:pt>
                <c:pt idx="2">
                  <c:v>13.536039330407931</c:v>
                </c:pt>
                <c:pt idx="3">
                  <c:v>14.178966632618319</c:v>
                </c:pt>
                <c:pt idx="4">
                  <c:v>16.115174382044213</c:v>
                </c:pt>
                <c:pt idx="5">
                  <c:v>17.177055942253155</c:v>
                </c:pt>
                <c:pt idx="6">
                  <c:v>18.186974560541543</c:v>
                </c:pt>
                <c:pt idx="7">
                  <c:v>19.380395578824899</c:v>
                </c:pt>
                <c:pt idx="8">
                  <c:v>18.613755726896862</c:v>
                </c:pt>
                <c:pt idx="9">
                  <c:v>18.613755726896862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E86-4A95-A056-9AFA6B6F7B1F}"/>
            </c:ext>
          </c:extLst>
        </c:ser>
        <c:ser>
          <c:idx val="5"/>
          <c:order val="5"/>
          <c:tx>
            <c:v>T3 ppn=48,b=2</c:v>
          </c:tx>
          <c:spPr>
            <a:ln w="1905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update!$A$75:$A$84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update!$E$75:$E$84</c:f>
              <c:numCache>
                <c:formatCode>0.00_ </c:formatCode>
                <c:ptCount val="10"/>
                <c:pt idx="0">
                  <c:v>9.9107243789974717</c:v>
                </c:pt>
                <c:pt idx="1">
                  <c:v>14.35492071699414</c:v>
                </c:pt>
                <c:pt idx="2">
                  <c:v>12.653790641142509</c:v>
                </c:pt>
                <c:pt idx="3">
                  <c:v>14.920014331138876</c:v>
                </c:pt>
                <c:pt idx="4">
                  <c:v>16.530167708643443</c:v>
                </c:pt>
                <c:pt idx="5">
                  <c:v>17.571149789029533</c:v>
                </c:pt>
                <c:pt idx="6">
                  <c:v>18.337131219726992</c:v>
                </c:pt>
                <c:pt idx="7">
                  <c:v>17.719748949523961</c:v>
                </c:pt>
                <c:pt idx="8">
                  <c:v>19.309627311192259</c:v>
                </c:pt>
                <c:pt idx="9">
                  <c:v>19.728134067625984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E86-4A95-A056-9AFA6B6F7B1F}"/>
            </c:ext>
          </c:extLst>
        </c:ser>
        <c:ser>
          <c:idx val="6"/>
          <c:order val="6"/>
          <c:tx>
            <c:v>T3 ppn=24,b=1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update!$A$75:$A$84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update!$G$75:$G$84</c:f>
              <c:numCache>
                <c:formatCode>0.00_ </c:formatCode>
                <c:ptCount val="10"/>
                <c:pt idx="0">
                  <c:v>13.783004426792438</c:v>
                </c:pt>
                <c:pt idx="1">
                  <c:v>16.90510985944081</c:v>
                </c:pt>
                <c:pt idx="2">
                  <c:v>18.109860839312894</c:v>
                </c:pt>
                <c:pt idx="3">
                  <c:v>19.262734894478175</c:v>
                </c:pt>
                <c:pt idx="4">
                  <c:v>19.990939093909393</c:v>
                </c:pt>
                <c:pt idx="5">
                  <c:v>21.898967987905081</c:v>
                </c:pt>
                <c:pt idx="6">
                  <c:v>20.530535527207739</c:v>
                </c:pt>
                <c:pt idx="7">
                  <c:v>20.268236296161099</c:v>
                </c:pt>
                <c:pt idx="8">
                  <c:v>24.882291433266111</c:v>
                </c:pt>
                <c:pt idx="9">
                  <c:v>21.800091611045676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E86-4A95-A056-9AFA6B6F7B1F}"/>
            </c:ext>
          </c:extLst>
        </c:ser>
        <c:ser>
          <c:idx val="7"/>
          <c:order val="7"/>
          <c:tx>
            <c:v>T3 ppn=24,b=2</c:v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update!$A$75:$A$84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update!$I$75:$I$84</c:f>
              <c:numCache>
                <c:formatCode>0.00_ </c:formatCode>
                <c:ptCount val="10"/>
                <c:pt idx="0">
                  <c:v>13.954469297143337</c:v>
                </c:pt>
                <c:pt idx="1">
                  <c:v>15.374451982094236</c:v>
                </c:pt>
                <c:pt idx="2">
                  <c:v>18.477481974486967</c:v>
                </c:pt>
                <c:pt idx="3">
                  <c:v>18.783773116824538</c:v>
                </c:pt>
                <c:pt idx="4">
                  <c:v>20.070425929272847</c:v>
                </c:pt>
                <c:pt idx="5">
                  <c:v>22.143502824858757</c:v>
                </c:pt>
                <c:pt idx="6">
                  <c:v>20.656560019841272</c:v>
                </c:pt>
                <c:pt idx="7">
                  <c:v>22.461502157497304</c:v>
                </c:pt>
                <c:pt idx="8">
                  <c:v>22.709543285616906</c:v>
                </c:pt>
                <c:pt idx="9">
                  <c:v>23.077653089498476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E86-4A95-A056-9AFA6B6F7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80031"/>
        <c:axId val="152380991"/>
      </c:scatterChart>
      <c:valAx>
        <c:axId val="152380031"/>
        <c:scaling>
          <c:orientation val="minMax"/>
          <c:max val="3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CPUs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991"/>
        <c:crosses val="autoZero"/>
        <c:crossBetween val="midCat"/>
      </c:valAx>
      <c:valAx>
        <c:axId val="15238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Relatuve Speed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031"/>
        <c:crosses val="autoZero"/>
        <c:crossBetween val="midCat"/>
      </c:valAx>
      <c:spPr>
        <a:noFill/>
        <a:ln>
          <a:solidFill>
            <a:sysClr val="windowText" lastClr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8530753579174254E-2"/>
          <c:y val="0.91367915483167339"/>
          <c:w val="0.94541336068623605"/>
          <c:h val="8.6320958898462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 on CWA fx1000 and NCHC T3,</a:t>
            </a:r>
            <a:r>
              <a:rPr lang="en-US" altLang="zh-TW" baseline="0"/>
              <a:t> 64 members</a:t>
            </a:r>
            <a:br>
              <a:rPr lang="en-US" altLang="zh-TW" baseline="0"/>
            </a:br>
            <a:r>
              <a:rPr lang="en-US" altLang="zh-TW" baseline="0"/>
              <a:t>buffersize and ppn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38897923085702"/>
          <c:y val="0.15601217656012176"/>
          <c:w val="0.84521247004450528"/>
          <c:h val="0.65426105620624297"/>
        </c:manualLayout>
      </c:layout>
      <c:scatterChart>
        <c:scatterStyle val="lineMarker"/>
        <c:varyColors val="0"/>
        <c:ser>
          <c:idx val="0"/>
          <c:order val="0"/>
          <c:tx>
            <c:v>fx1000 ppn=48,b=1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update!$A$89:$A$98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update!$C$89:$C$98</c:f>
              <c:numCache>
                <c:formatCode>0.00_ </c:formatCode>
                <c:ptCount val="10"/>
                <c:pt idx="0">
                  <c:v>1</c:v>
                </c:pt>
                <c:pt idx="1">
                  <c:v>0.96446621488392381</c:v>
                </c:pt>
                <c:pt idx="2">
                  <c:v>1.233901590589235</c:v>
                </c:pt>
                <c:pt idx="3">
                  <c:v>1.6717107896263452</c:v>
                </c:pt>
                <c:pt idx="4">
                  <c:v>2.2707919733667268</c:v>
                </c:pt>
                <c:pt idx="5">
                  <c:v>2.5921303107850862</c:v>
                </c:pt>
                <c:pt idx="6">
                  <c:v>2.8221986030974797</c:v>
                </c:pt>
                <c:pt idx="7">
                  <c:v>2.9663025350898895</c:v>
                </c:pt>
                <c:pt idx="8">
                  <c:v>3.5610008429764735</c:v>
                </c:pt>
                <c:pt idx="9">
                  <c:v>3.2936694280777923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63-4DF6-83B7-EAED1FC148B7}"/>
            </c:ext>
          </c:extLst>
        </c:ser>
        <c:ser>
          <c:idx val="2"/>
          <c:order val="1"/>
          <c:tx>
            <c:v>fx1000 ppn=24,b=1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update!$A$89:$A$98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update!$G$89:$G$98</c:f>
              <c:numCache>
                <c:formatCode>0.00_ </c:formatCode>
                <c:ptCount val="10"/>
                <c:pt idx="0">
                  <c:v>1.8093411728058564</c:v>
                </c:pt>
                <c:pt idx="1">
                  <c:v>2.4442106647379842</c:v>
                </c:pt>
                <c:pt idx="2">
                  <c:v>2.9169118743281315</c:v>
                </c:pt>
                <c:pt idx="3">
                  <c:v>3.228535200013896</c:v>
                </c:pt>
                <c:pt idx="4">
                  <c:v>4.4512297339368256</c:v>
                </c:pt>
                <c:pt idx="5">
                  <c:v>4.7299377807183856</c:v>
                </c:pt>
                <c:pt idx="6">
                  <c:v>4.4795507675993553</c:v>
                </c:pt>
                <c:pt idx="7">
                  <c:v>4.9157002499239653</c:v>
                </c:pt>
                <c:pt idx="8">
                  <c:v>5.285127315637574</c:v>
                </c:pt>
                <c:pt idx="9">
                  <c:v>5.0043077917182703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63-4DF6-83B7-EAED1FC148B7}"/>
            </c:ext>
          </c:extLst>
        </c:ser>
        <c:ser>
          <c:idx val="3"/>
          <c:order val="2"/>
          <c:tx>
            <c:v>fx1000 ppn=24,b=2</c:v>
          </c:tx>
          <c:spPr>
            <a:ln w="19050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update!$A$89:$A$98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update!$I$89:$I$98</c:f>
              <c:numCache>
                <c:formatCode>0.00_ </c:formatCode>
                <c:ptCount val="10"/>
                <c:pt idx="0">
                  <c:v>1.4148695658793171</c:v>
                </c:pt>
                <c:pt idx="1">
                  <c:v>2.2014425980978554</c:v>
                </c:pt>
                <c:pt idx="2">
                  <c:v>2.8104846940704169</c:v>
                </c:pt>
                <c:pt idx="3">
                  <c:v>3.1304948293866004</c:v>
                </c:pt>
                <c:pt idx="4">
                  <c:v>3.9107473489311571</c:v>
                </c:pt>
                <c:pt idx="5">
                  <c:v>3.8673768752210731</c:v>
                </c:pt>
                <c:pt idx="6">
                  <c:v>3.8940333528869528</c:v>
                </c:pt>
                <c:pt idx="7">
                  <c:v>4.3482431104664769</c:v>
                </c:pt>
                <c:pt idx="8">
                  <c:v>4.7248277790487814</c:v>
                </c:pt>
                <c:pt idx="9">
                  <c:v>5.2284106891701834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63-4DF6-83B7-EAED1FC148B7}"/>
            </c:ext>
          </c:extLst>
        </c:ser>
        <c:ser>
          <c:idx val="4"/>
          <c:order val="3"/>
          <c:tx>
            <c:v>T3 ppn=48,b=1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update!$A$102:$A$111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update!$C$102:$C$111</c:f>
              <c:numCache>
                <c:formatCode>0.00_ </c:formatCode>
                <c:ptCount val="10"/>
                <c:pt idx="0">
                  <c:v>5.6285865697630406</c:v>
                </c:pt>
                <c:pt idx="1">
                  <c:v>7.8845338084330203</c:v>
                </c:pt>
                <c:pt idx="2">
                  <c:v>8.3793165629789925</c:v>
                </c:pt>
                <c:pt idx="3">
                  <c:v>8.8062919005993425</c:v>
                </c:pt>
                <c:pt idx="4">
                  <c:v>11.858870067311068</c:v>
                </c:pt>
                <c:pt idx="5">
                  <c:v>10.661962943842139</c:v>
                </c:pt>
                <c:pt idx="6">
                  <c:v>13.526179820252521</c:v>
                </c:pt>
                <c:pt idx="7">
                  <c:v>12.779840484048407</c:v>
                </c:pt>
                <c:pt idx="8">
                  <c:v>15.813340139526971</c:v>
                </c:pt>
                <c:pt idx="9">
                  <c:v>15.878182128822827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63-4DF6-83B7-EAED1FC148B7}"/>
            </c:ext>
          </c:extLst>
        </c:ser>
        <c:ser>
          <c:idx val="5"/>
          <c:order val="4"/>
          <c:tx>
            <c:v>T3 ppn=48,b=2</c:v>
          </c:tx>
          <c:spPr>
            <a:ln w="19050" cap="rnd">
              <a:solidFill>
                <a:srgbClr val="FF0000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update!$A$102:$A$111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update!$E$102:$E$111</c:f>
              <c:numCache>
                <c:formatCode>0.00_ </c:formatCode>
                <c:ptCount val="10"/>
                <c:pt idx="0">
                  <c:v>6.5220976542625051</c:v>
                </c:pt>
                <c:pt idx="1">
                  <c:v>9.8492435683438</c:v>
                </c:pt>
                <c:pt idx="2">
                  <c:v>9.7939719675413652</c:v>
                </c:pt>
                <c:pt idx="3">
                  <c:v>11.424795623578587</c:v>
                </c:pt>
                <c:pt idx="4">
                  <c:v>14.275729646697391</c:v>
                </c:pt>
                <c:pt idx="5">
                  <c:v>12.503868146653215</c:v>
                </c:pt>
                <c:pt idx="6">
                  <c:v>14.781502246610204</c:v>
                </c:pt>
                <c:pt idx="7">
                  <c:v>14.950933075933078</c:v>
                </c:pt>
                <c:pt idx="8">
                  <c:v>15.645622895622896</c:v>
                </c:pt>
                <c:pt idx="9">
                  <c:v>16.948889800756852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63-4DF6-83B7-EAED1FC148B7}"/>
            </c:ext>
          </c:extLst>
        </c:ser>
        <c:ser>
          <c:idx val="6"/>
          <c:order val="5"/>
          <c:tx>
            <c:v>T3 ppn=24,b=1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update!$A$102:$A$111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update!$G$102:$G$111</c:f>
              <c:numCache>
                <c:formatCode>0.00_ </c:formatCode>
                <c:ptCount val="10"/>
                <c:pt idx="0">
                  <c:v>8.7969141937621274</c:v>
                </c:pt>
                <c:pt idx="1">
                  <c:v>11.593687624750501</c:v>
                </c:pt>
                <c:pt idx="2">
                  <c:v>11.141281544086796</c:v>
                </c:pt>
                <c:pt idx="3">
                  <c:v>13.255598345457139</c:v>
                </c:pt>
                <c:pt idx="4">
                  <c:v>15.741023035230354</c:v>
                </c:pt>
                <c:pt idx="5">
                  <c:v>16.282961016206748</c:v>
                </c:pt>
                <c:pt idx="6">
                  <c:v>15.675310984608899</c:v>
                </c:pt>
                <c:pt idx="7">
                  <c:v>17.499411570870404</c:v>
                </c:pt>
                <c:pt idx="8">
                  <c:v>21.1890104879161</c:v>
                </c:pt>
                <c:pt idx="9">
                  <c:v>19.379626733395895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63-4DF6-83B7-EAED1FC148B7}"/>
            </c:ext>
          </c:extLst>
        </c:ser>
        <c:ser>
          <c:idx val="7"/>
          <c:order val="6"/>
          <c:tx>
            <c:v>T3 ppn=24,b=2</c:v>
          </c:tx>
          <c:spPr>
            <a:ln w="19050" cap="rnd">
              <a:solidFill>
                <a:schemeClr val="accent2">
                  <a:lumMod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update!$A$102:$A$111</c:f>
              <c:numCache>
                <c:formatCode>General</c:formatCode>
                <c:ptCount val="10"/>
                <c:pt idx="0">
                  <c:v>48</c:v>
                </c:pt>
                <c:pt idx="1">
                  <c:v>64</c:v>
                </c:pt>
                <c:pt idx="2">
                  <c:v>72</c:v>
                </c:pt>
                <c:pt idx="3">
                  <c:v>96</c:v>
                </c:pt>
                <c:pt idx="4">
                  <c:v>128</c:v>
                </c:pt>
                <c:pt idx="5">
                  <c:v>144</c:v>
                </c:pt>
                <c:pt idx="6">
                  <c:v>176</c:v>
                </c:pt>
                <c:pt idx="7">
                  <c:v>192</c:v>
                </c:pt>
                <c:pt idx="8">
                  <c:v>256</c:v>
                </c:pt>
                <c:pt idx="9">
                  <c:v>288</c:v>
                </c:pt>
              </c:numCache>
            </c:numRef>
          </c:xVal>
          <c:yVal>
            <c:numRef>
              <c:f>update!$I$102:$I$111</c:f>
              <c:numCache>
                <c:formatCode>0.00_ </c:formatCode>
                <c:ptCount val="10"/>
                <c:pt idx="0">
                  <c:v>9.9922049297099704</c:v>
                </c:pt>
                <c:pt idx="1">
                  <c:v>11.167387647200194</c:v>
                </c:pt>
                <c:pt idx="2">
                  <c:v>13.208968482393491</c:v>
                </c:pt>
                <c:pt idx="3">
                  <c:v>14.614144749773951</c:v>
                </c:pt>
                <c:pt idx="4">
                  <c:v>14.988911737429943</c:v>
                </c:pt>
                <c:pt idx="5">
                  <c:v>16.870433401406853</c:v>
                </c:pt>
                <c:pt idx="6">
                  <c:v>18.860476915271438</c:v>
                </c:pt>
                <c:pt idx="7">
                  <c:v>18.042127742185983</c:v>
                </c:pt>
                <c:pt idx="8">
                  <c:v>20.617859123682752</c:v>
                </c:pt>
                <c:pt idx="9">
                  <c:v>18.622382526800923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63-4DF6-83B7-EAED1FC14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380031"/>
        <c:axId val="152380991"/>
      </c:scatterChart>
      <c:valAx>
        <c:axId val="152380031"/>
        <c:scaling>
          <c:orientation val="minMax"/>
          <c:max val="300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CPUs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991"/>
        <c:crosses val="autoZero"/>
        <c:crossBetween val="midCat"/>
      </c:valAx>
      <c:valAx>
        <c:axId val="15238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Relatuve Speed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2380031"/>
        <c:crosses val="autoZero"/>
        <c:crossBetween val="midCat"/>
      </c:valAx>
      <c:spPr>
        <a:noFill/>
        <a:ln>
          <a:solidFill>
            <a:sysClr val="windowText" lastClr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8530753579174254E-2"/>
          <c:y val="0.91367915483167339"/>
          <c:w val="0.94541336068623605"/>
          <c:h val="8.6320958898462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EnKF on CWA fx1000 and NCHC T3</a:t>
            </a:r>
            <a:br>
              <a:rPr lang="en-US" altLang="zh-TW"/>
            </a:br>
            <a:r>
              <a:rPr lang="en-US" altLang="zh-TW"/>
              <a:t>Update</a:t>
            </a:r>
            <a:r>
              <a:rPr lang="en-US" altLang="zh-TW" baseline="0"/>
              <a:t> time, 256 CPUs, ppn=48, b=1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fx1000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update!$A$116:$A$119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32</c:v>
                </c:pt>
                <c:pt idx="3">
                  <c:v>64</c:v>
                </c:pt>
              </c:numCache>
            </c:numRef>
          </c:xVal>
          <c:yVal>
            <c:numRef>
              <c:f>update!$B$116:$B$119</c:f>
              <c:numCache>
                <c:formatCode>0.00_ </c:formatCode>
                <c:ptCount val="4"/>
                <c:pt idx="0">
                  <c:v>213.47666666666669</c:v>
                </c:pt>
                <c:pt idx="1">
                  <c:v>240.53666666666663</c:v>
                </c:pt>
                <c:pt idx="2">
                  <c:v>274.57333333333332</c:v>
                </c:pt>
                <c:pt idx="3">
                  <c:v>347.97333333333336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EE-4402-84B2-4AB6409C351D}"/>
            </c:ext>
          </c:extLst>
        </c:ser>
        <c:ser>
          <c:idx val="1"/>
          <c:order val="1"/>
          <c:tx>
            <c:v>T3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update!$A$116:$A$119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32</c:v>
                </c:pt>
                <c:pt idx="3">
                  <c:v>64</c:v>
                </c:pt>
              </c:numCache>
            </c:numRef>
          </c:xVal>
          <c:yVal>
            <c:numRef>
              <c:f>update!$D$116:$D$119</c:f>
              <c:numCache>
                <c:formatCode>0.00_ </c:formatCode>
                <c:ptCount val="4"/>
                <c:pt idx="0">
                  <c:v>45.24</c:v>
                </c:pt>
                <c:pt idx="1">
                  <c:v>51.66</c:v>
                </c:pt>
                <c:pt idx="2">
                  <c:v>59.66</c:v>
                </c:pt>
                <c:pt idx="3">
                  <c:v>78.36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EE-4402-84B2-4AB6409C3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388031"/>
        <c:axId val="1436397151"/>
      </c:scatterChart>
      <c:valAx>
        <c:axId val="1436388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Member size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36397151"/>
        <c:crosses val="autoZero"/>
        <c:crossBetween val="midCat"/>
      </c:valAx>
      <c:valAx>
        <c:axId val="143639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Time (s)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 altLang="en-US"/>
            </a:p>
          </c:txPr>
        </c:title>
        <c:numFmt formatCode="0.0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363880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137160</xdr:colOff>
      <xdr:row>1</xdr:row>
      <xdr:rowOff>198120</xdr:rowOff>
    </xdr:from>
    <xdr:to>
      <xdr:col>20</xdr:col>
      <xdr:colOff>38100</xdr:colOff>
      <xdr:row>21</xdr:row>
      <xdr:rowOff>106680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4857704F-CD84-270E-5D8A-2431EF927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182880</xdr:colOff>
      <xdr:row>25</xdr:row>
      <xdr:rowOff>106680</xdr:rowOff>
    </xdr:from>
    <xdr:to>
      <xdr:col>9</xdr:col>
      <xdr:colOff>586740</xdr:colOff>
      <xdr:row>40</xdr:row>
      <xdr:rowOff>15240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FF996FA4-06DB-2C4C-54B8-88F31EC7A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327660</xdr:colOff>
      <xdr:row>5</xdr:row>
      <xdr:rowOff>60960</xdr:rowOff>
    </xdr:from>
    <xdr:to>
      <xdr:col>19</xdr:col>
      <xdr:colOff>556260</xdr:colOff>
      <xdr:row>32</xdr:row>
      <xdr:rowOff>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97494AFD-66AF-4A19-87D5-D2DF0FEBC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312420</xdr:colOff>
      <xdr:row>33</xdr:row>
      <xdr:rowOff>114300</xdr:rowOff>
    </xdr:from>
    <xdr:to>
      <xdr:col>19</xdr:col>
      <xdr:colOff>541020</xdr:colOff>
      <xdr:row>58</xdr:row>
      <xdr:rowOff>41031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D601DACB-DDC7-434E-8CC5-85EC9AB26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316523</xdr:colOff>
      <xdr:row>60</xdr:row>
      <xdr:rowOff>205153</xdr:rowOff>
    </xdr:from>
    <xdr:to>
      <xdr:col>19</xdr:col>
      <xdr:colOff>545123</xdr:colOff>
      <xdr:row>84</xdr:row>
      <xdr:rowOff>123092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61012A7F-7EB4-405E-9486-D5AD44991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322385</xdr:colOff>
      <xdr:row>87</xdr:row>
      <xdr:rowOff>11722</xdr:rowOff>
    </xdr:from>
    <xdr:to>
      <xdr:col>19</xdr:col>
      <xdr:colOff>550985</xdr:colOff>
      <xdr:row>110</xdr:row>
      <xdr:rowOff>134815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D12B0B7C-7FA6-42B4-A40D-727E2A7BA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299936</xdr:colOff>
      <xdr:row>111</xdr:row>
      <xdr:rowOff>180771</xdr:rowOff>
    </xdr:from>
    <xdr:to>
      <xdr:col>19</xdr:col>
      <xdr:colOff>518809</xdr:colOff>
      <xdr:row>129</xdr:row>
      <xdr:rowOff>194552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72D88CB2-A52F-B088-3C50-063D81B9A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5DE6-0CED-4636-9AB7-1C5DC6B55994}">
  <dimension ref="A1:M31"/>
  <sheetViews>
    <sheetView tabSelected="1" topLeftCell="A16" workbookViewId="0">
      <selection activeCell="D28" sqref="D28"/>
    </sheetView>
  </sheetViews>
  <sheetFormatPr defaultRowHeight="16.2" x14ac:dyDescent="0.3"/>
  <cols>
    <col min="1" max="1" width="12.6640625" customWidth="1"/>
    <col min="2" max="2" width="12.77734375" customWidth="1"/>
    <col min="3" max="3" width="8.77734375" customWidth="1"/>
    <col min="4" max="4" width="12.77734375" customWidth="1"/>
    <col min="5" max="5" width="8.77734375" customWidth="1"/>
    <col min="6" max="6" width="12.77734375" customWidth="1"/>
    <col min="7" max="7" width="8.77734375" customWidth="1"/>
    <col min="8" max="8" width="12.77734375" customWidth="1"/>
    <col min="9" max="9" width="8.77734375" customWidth="1"/>
  </cols>
  <sheetData>
    <row r="1" spans="1:9" x14ac:dyDescent="0.3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3">
      <c r="A2" s="2" t="s">
        <v>21</v>
      </c>
      <c r="B2" s="2"/>
      <c r="C2" s="2" t="s">
        <v>9</v>
      </c>
      <c r="D2" s="2"/>
      <c r="E2" s="2"/>
      <c r="F2" s="2"/>
      <c r="G2" s="2"/>
      <c r="H2" s="2"/>
      <c r="I2" s="2"/>
    </row>
    <row r="3" spans="1:9" x14ac:dyDescent="0.3">
      <c r="A3" s="2" t="s">
        <v>7</v>
      </c>
      <c r="C3" s="2" t="s">
        <v>10</v>
      </c>
      <c r="E3" s="2"/>
      <c r="G3" s="2"/>
      <c r="I3" s="2"/>
    </row>
    <row r="4" spans="1:9" x14ac:dyDescent="0.3">
      <c r="A4" s="2" t="s">
        <v>2</v>
      </c>
      <c r="C4" s="2" t="s">
        <v>11</v>
      </c>
      <c r="E4" s="2"/>
      <c r="G4" s="2"/>
      <c r="I4" s="2"/>
    </row>
    <row r="6" spans="1:9" x14ac:dyDescent="0.3">
      <c r="A6" s="2" t="s">
        <v>8</v>
      </c>
      <c r="B6" t="s">
        <v>20</v>
      </c>
    </row>
    <row r="7" spans="1:9" x14ac:dyDescent="0.3">
      <c r="A7" t="s">
        <v>1</v>
      </c>
      <c r="B7" t="s">
        <v>5</v>
      </c>
      <c r="D7" t="s">
        <v>17</v>
      </c>
      <c r="F7" t="s">
        <v>4</v>
      </c>
      <c r="H7" t="s">
        <v>3</v>
      </c>
    </row>
    <row r="8" spans="1:9" x14ac:dyDescent="0.3">
      <c r="A8">
        <v>48</v>
      </c>
      <c r="B8" s="1">
        <v>656.85</v>
      </c>
      <c r="C8" s="1">
        <f>$B$8/B8</f>
        <v>1</v>
      </c>
      <c r="D8" s="1">
        <v>923.91</v>
      </c>
      <c r="E8" s="1">
        <f>$B$8/D8</f>
        <v>0.71094587135110565</v>
      </c>
      <c r="F8" s="1">
        <v>1437.86</v>
      </c>
      <c r="G8" s="1">
        <f>$B$8/F8</f>
        <v>0.45682472563392823</v>
      </c>
      <c r="H8" s="1">
        <v>3366.83</v>
      </c>
      <c r="I8" s="1">
        <f>$B$8/H8</f>
        <v>0.19509449541556895</v>
      </c>
    </row>
    <row r="9" spans="1:9" x14ac:dyDescent="0.3">
      <c r="A9">
        <v>64</v>
      </c>
      <c r="B9" s="1">
        <v>435.72</v>
      </c>
      <c r="C9" s="1">
        <f t="shared" ref="C9:C15" si="0">$B$8/B9</f>
        <v>1.5075048196089231</v>
      </c>
      <c r="D9" s="1">
        <v>682.42</v>
      </c>
      <c r="E9" s="1">
        <f t="shared" ref="E9:I24" si="1">$B$8/D9</f>
        <v>0.96253040649453425</v>
      </c>
      <c r="F9" s="1">
        <v>1121.99</v>
      </c>
      <c r="G9" s="1">
        <f t="shared" ref="G9:G15" si="2">$B$8/F9</f>
        <v>0.58543302524977947</v>
      </c>
      <c r="H9" s="1">
        <v>2335.2800000000002</v>
      </c>
      <c r="I9" s="1">
        <f t="shared" ref="I9:I15" si="3">$B$8/H9</f>
        <v>0.28127248124421911</v>
      </c>
    </row>
    <row r="10" spans="1:9" x14ac:dyDescent="0.3">
      <c r="A10">
        <v>72</v>
      </c>
      <c r="B10" s="1">
        <v>400.67</v>
      </c>
      <c r="C10" s="1">
        <f t="shared" si="0"/>
        <v>1.6393790401078194</v>
      </c>
      <c r="D10" s="1">
        <v>634.70000000000005</v>
      </c>
      <c r="E10" s="1">
        <f t="shared" si="1"/>
        <v>1.034898377186072</v>
      </c>
      <c r="F10" s="1">
        <v>977.68</v>
      </c>
      <c r="G10" s="1">
        <f t="shared" si="2"/>
        <v>0.67184559365027419</v>
      </c>
      <c r="H10" s="1">
        <v>2238.09</v>
      </c>
      <c r="I10" s="1">
        <f t="shared" si="3"/>
        <v>0.29348685709689959</v>
      </c>
    </row>
    <row r="11" spans="1:9" x14ac:dyDescent="0.3">
      <c r="A11">
        <v>96</v>
      </c>
      <c r="B11" s="1">
        <v>331.01</v>
      </c>
      <c r="C11" s="1">
        <f t="shared" si="0"/>
        <v>1.9843811365215553</v>
      </c>
      <c r="D11" s="1">
        <v>514.69000000000005</v>
      </c>
      <c r="E11" s="1">
        <f t="shared" si="1"/>
        <v>1.2762050943286249</v>
      </c>
      <c r="F11" s="1">
        <v>871.21</v>
      </c>
      <c r="G11" s="1">
        <f t="shared" si="2"/>
        <v>0.75395140092515012</v>
      </c>
      <c r="H11" s="1">
        <v>1780.16</v>
      </c>
      <c r="I11" s="1">
        <f t="shared" si="3"/>
        <v>0.36898368685960814</v>
      </c>
    </row>
    <row r="12" spans="1:9" x14ac:dyDescent="0.3">
      <c r="A12">
        <v>128</v>
      </c>
      <c r="B12" s="1">
        <v>241.12</v>
      </c>
      <c r="C12" s="1">
        <f t="shared" si="0"/>
        <v>2.7241622428666226</v>
      </c>
      <c r="D12" s="1">
        <v>372.27</v>
      </c>
      <c r="E12" s="1">
        <f t="shared" si="1"/>
        <v>1.7644451607704088</v>
      </c>
      <c r="F12" s="1">
        <v>571.45000000000005</v>
      </c>
      <c r="G12" s="1">
        <f t="shared" si="2"/>
        <v>1.1494443958351561</v>
      </c>
      <c r="H12" s="1">
        <v>1237.8</v>
      </c>
      <c r="I12" s="1">
        <f t="shared" si="3"/>
        <v>0.53065923412506066</v>
      </c>
    </row>
    <row r="13" spans="1:9" x14ac:dyDescent="0.3">
      <c r="A13">
        <v>144</v>
      </c>
      <c r="B13" s="1">
        <v>249.12</v>
      </c>
      <c r="C13" s="1">
        <f t="shared" si="0"/>
        <v>2.6366811175337186</v>
      </c>
      <c r="D13" s="1">
        <v>354.97</v>
      </c>
      <c r="E13" s="1">
        <f t="shared" si="1"/>
        <v>1.8504380651886074</v>
      </c>
      <c r="F13" s="1">
        <v>563.04</v>
      </c>
      <c r="G13" s="1">
        <f t="shared" si="2"/>
        <v>1.1666133844842286</v>
      </c>
      <c r="H13" s="1">
        <v>1264.98</v>
      </c>
      <c r="I13" s="1">
        <f t="shared" si="3"/>
        <v>0.51925722145804676</v>
      </c>
    </row>
    <row r="14" spans="1:9" x14ac:dyDescent="0.3">
      <c r="A14">
        <v>176</v>
      </c>
      <c r="B14" s="1">
        <v>229.52</v>
      </c>
      <c r="C14" s="1">
        <f t="shared" si="0"/>
        <v>2.861842105263158</v>
      </c>
      <c r="D14" s="1">
        <v>340.26</v>
      </c>
      <c r="E14" s="1">
        <f t="shared" si="1"/>
        <v>1.9304355492858403</v>
      </c>
      <c r="F14" s="1">
        <v>526.92999999999995</v>
      </c>
      <c r="G14" s="1">
        <f t="shared" si="2"/>
        <v>1.2465602641717117</v>
      </c>
      <c r="H14" s="1">
        <v>1227.6099999999999</v>
      </c>
      <c r="I14" s="1">
        <f t="shared" si="3"/>
        <v>0.53506406757846559</v>
      </c>
    </row>
    <row r="15" spans="1:9" x14ac:dyDescent="0.3">
      <c r="A15">
        <v>192</v>
      </c>
      <c r="B15" s="1">
        <v>234.54</v>
      </c>
      <c r="C15" s="1">
        <f t="shared" si="0"/>
        <v>2.8005883857764138</v>
      </c>
      <c r="D15" s="1">
        <v>340.81</v>
      </c>
      <c r="E15" s="1">
        <f t="shared" si="1"/>
        <v>1.9273202077403833</v>
      </c>
      <c r="F15" s="1">
        <v>522.57000000000005</v>
      </c>
      <c r="G15" s="1">
        <f t="shared" si="2"/>
        <v>1.2569607899420172</v>
      </c>
      <c r="H15" s="1">
        <v>1224.1500000000001</v>
      </c>
      <c r="I15" s="1">
        <f t="shared" si="3"/>
        <v>0.53657639995098638</v>
      </c>
    </row>
    <row r="16" spans="1:9" x14ac:dyDescent="0.3">
      <c r="A16" t="s">
        <v>22</v>
      </c>
    </row>
    <row r="17" spans="1:13" x14ac:dyDescent="0.3">
      <c r="A17">
        <v>48</v>
      </c>
      <c r="B17" s="1">
        <v>592.85</v>
      </c>
      <c r="C17" s="1">
        <f>$B$8/B17</f>
        <v>1.1079531078687694</v>
      </c>
      <c r="D17" s="1">
        <v>1210.0999999999999</v>
      </c>
      <c r="E17" s="1">
        <f t="shared" si="1"/>
        <v>0.54280637963804645</v>
      </c>
      <c r="F17" s="1">
        <v>1896.12</v>
      </c>
      <c r="G17" s="1">
        <f t="shared" si="1"/>
        <v>0.34641794823112465</v>
      </c>
      <c r="H17" s="1">
        <v>4041.06</v>
      </c>
      <c r="I17" s="1">
        <f t="shared" si="1"/>
        <v>0.16254398598387554</v>
      </c>
    </row>
    <row r="18" spans="1:13" x14ac:dyDescent="0.3">
      <c r="A18">
        <v>64</v>
      </c>
      <c r="B18" s="1">
        <v>468.73</v>
      </c>
      <c r="C18" s="1">
        <f>$B$8/B18</f>
        <v>1.4013397904977278</v>
      </c>
      <c r="D18" s="1">
        <v>989.05</v>
      </c>
      <c r="E18" s="1">
        <f t="shared" si="1"/>
        <v>0.66412213740458026</v>
      </c>
      <c r="F18" s="1">
        <v>1506.09</v>
      </c>
      <c r="G18" s="1">
        <f t="shared" si="1"/>
        <v>0.43612931498117646</v>
      </c>
      <c r="H18" s="1">
        <v>3277.66</v>
      </c>
      <c r="I18" s="1">
        <f t="shared" si="1"/>
        <v>0.20040211614383432</v>
      </c>
    </row>
    <row r="19" spans="1:13" x14ac:dyDescent="0.3">
      <c r="A19">
        <v>72</v>
      </c>
      <c r="B19" s="1">
        <v>436.36</v>
      </c>
      <c r="C19" s="1">
        <f t="shared" ref="C19:C24" si="4">$B$8/B19</f>
        <v>1.5052937941149509</v>
      </c>
      <c r="D19" s="1">
        <v>961.07</v>
      </c>
      <c r="E19" s="1">
        <f t="shared" si="1"/>
        <v>0.68345698024077328</v>
      </c>
      <c r="F19" s="1">
        <v>1475.96</v>
      </c>
      <c r="G19" s="1">
        <f t="shared" si="1"/>
        <v>0.44503238570150955</v>
      </c>
      <c r="H19" s="1">
        <v>3274.65</v>
      </c>
      <c r="I19" s="1">
        <f t="shared" si="1"/>
        <v>0.20058632220237277</v>
      </c>
    </row>
    <row r="20" spans="1:13" x14ac:dyDescent="0.3">
      <c r="A20">
        <v>96</v>
      </c>
      <c r="B20" s="1">
        <v>353.07</v>
      </c>
      <c r="C20" s="1">
        <f t="shared" si="4"/>
        <v>1.8603959554762513</v>
      </c>
      <c r="D20" s="1">
        <v>735.55</v>
      </c>
      <c r="E20" s="1">
        <f t="shared" si="1"/>
        <v>0.89300523417850597</v>
      </c>
      <c r="F20" s="1">
        <v>1128.04</v>
      </c>
      <c r="G20" s="1">
        <f t="shared" si="1"/>
        <v>0.58229318109286909</v>
      </c>
      <c r="H20" s="1">
        <v>2468.12</v>
      </c>
      <c r="I20" s="1">
        <f t="shared" si="1"/>
        <v>0.26613373741957441</v>
      </c>
    </row>
    <row r="21" spans="1:13" x14ac:dyDescent="0.3">
      <c r="A21">
        <v>128</v>
      </c>
      <c r="B21" s="1">
        <v>235.99</v>
      </c>
      <c r="C21" s="1">
        <f t="shared" si="4"/>
        <v>2.7833806517225308</v>
      </c>
      <c r="D21" s="1">
        <v>515.39</v>
      </c>
      <c r="E21" s="1">
        <f t="shared" si="1"/>
        <v>1.2744717592502766</v>
      </c>
      <c r="F21" s="1">
        <v>769.17</v>
      </c>
      <c r="G21" s="1">
        <f t="shared" si="1"/>
        <v>0.8539724638246422</v>
      </c>
      <c r="H21" s="1">
        <v>1651.61</v>
      </c>
      <c r="I21" s="1">
        <f t="shared" si="1"/>
        <v>0.39770284752453672</v>
      </c>
      <c r="K21" s="1"/>
      <c r="L21" s="1"/>
      <c r="M21" s="1"/>
    </row>
    <row r="22" spans="1:13" x14ac:dyDescent="0.3">
      <c r="A22">
        <v>144</v>
      </c>
      <c r="B22" s="1">
        <v>243.28</v>
      </c>
      <c r="C22" s="1">
        <f t="shared" si="4"/>
        <v>2.6999753370601778</v>
      </c>
      <c r="D22" s="1">
        <v>518.44000000000005</v>
      </c>
      <c r="E22" s="1">
        <f t="shared" si="1"/>
        <v>1.2669739989198363</v>
      </c>
      <c r="F22" s="1">
        <v>755.65</v>
      </c>
      <c r="G22" s="1">
        <f t="shared" si="1"/>
        <v>0.86925163766293922</v>
      </c>
      <c r="H22" s="1">
        <v>1644.26</v>
      </c>
      <c r="I22" s="1">
        <f t="shared" si="1"/>
        <v>0.39948061742060259</v>
      </c>
      <c r="K22" s="1"/>
      <c r="L22" s="1"/>
      <c r="M22" s="1"/>
    </row>
    <row r="23" spans="1:13" x14ac:dyDescent="0.3">
      <c r="A23">
        <v>176</v>
      </c>
      <c r="B23" s="1">
        <v>228.17</v>
      </c>
      <c r="C23" s="1">
        <f t="shared" si="4"/>
        <v>2.8787745978875403</v>
      </c>
      <c r="D23" s="1">
        <v>485.5</v>
      </c>
      <c r="E23" s="1">
        <f t="shared" si="1"/>
        <v>1.3529351184346035</v>
      </c>
      <c r="F23" s="1">
        <v>754.38</v>
      </c>
      <c r="G23" s="1">
        <f t="shared" si="1"/>
        <v>0.87071502425833136</v>
      </c>
      <c r="H23" s="1">
        <v>1665.65</v>
      </c>
      <c r="I23" s="1">
        <f t="shared" si="1"/>
        <v>0.39435055383784107</v>
      </c>
      <c r="J23" s="1"/>
      <c r="K23" s="1"/>
      <c r="L23" s="1"/>
      <c r="M23" s="1"/>
    </row>
    <row r="24" spans="1:13" x14ac:dyDescent="0.3">
      <c r="A24">
        <v>192</v>
      </c>
      <c r="B24" s="1">
        <v>229.74</v>
      </c>
      <c r="C24" s="1">
        <f t="shared" si="4"/>
        <v>2.8591015931052493</v>
      </c>
      <c r="D24" s="1">
        <v>493.4</v>
      </c>
      <c r="E24" s="1">
        <f t="shared" si="1"/>
        <v>1.3312728009728416</v>
      </c>
      <c r="F24" s="1">
        <v>756.2</v>
      </c>
      <c r="G24" s="1">
        <f t="shared" si="1"/>
        <v>0.86861941285374233</v>
      </c>
      <c r="H24" s="1">
        <v>1646.04</v>
      </c>
      <c r="I24" s="1">
        <f t="shared" si="1"/>
        <v>0.39904862579281186</v>
      </c>
      <c r="J24" s="1"/>
      <c r="K24" s="1"/>
      <c r="L24" s="1"/>
      <c r="M24" s="1"/>
    </row>
    <row r="25" spans="1:13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t="s">
        <v>14</v>
      </c>
      <c r="B26" t="s">
        <v>8</v>
      </c>
      <c r="C26" s="1"/>
      <c r="D26" s="1" t="s">
        <v>22</v>
      </c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3">
      <c r="A27" t="s">
        <v>13</v>
      </c>
      <c r="B27" t="s">
        <v>20</v>
      </c>
      <c r="C27" s="1"/>
      <c r="D27" s="1" t="s">
        <v>32</v>
      </c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3">
      <c r="A28">
        <v>10</v>
      </c>
      <c r="B28" s="1">
        <v>241.12</v>
      </c>
      <c r="C28" s="1"/>
      <c r="D28" s="1">
        <v>235.99</v>
      </c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3">
      <c r="A29">
        <v>20</v>
      </c>
      <c r="B29" s="1">
        <v>372.27</v>
      </c>
      <c r="D29" s="1">
        <v>515.39</v>
      </c>
    </row>
    <row r="30" spans="1:13" x14ac:dyDescent="0.3">
      <c r="A30">
        <v>32</v>
      </c>
      <c r="B30" s="1">
        <v>571.45000000000005</v>
      </c>
      <c r="D30" s="1">
        <v>769.17</v>
      </c>
    </row>
    <row r="31" spans="1:13" x14ac:dyDescent="0.3">
      <c r="A31">
        <v>64</v>
      </c>
      <c r="B31" s="1">
        <v>1237.8</v>
      </c>
      <c r="D31" s="1">
        <v>1651.61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1A7B-9CE8-4074-A1E5-3561BE8E5FD4}">
  <dimension ref="A1:I119"/>
  <sheetViews>
    <sheetView zoomScale="94" zoomScaleNormal="130" workbookViewId="0">
      <selection activeCell="V121" sqref="V121"/>
    </sheetView>
  </sheetViews>
  <sheetFormatPr defaultRowHeight="16.2" x14ac:dyDescent="0.3"/>
  <cols>
    <col min="1" max="1" width="10.88671875" customWidth="1"/>
    <col min="2" max="2" width="12.77734375" customWidth="1"/>
    <col min="3" max="3" width="8.77734375" customWidth="1"/>
    <col min="4" max="4" width="12.6640625" customWidth="1"/>
    <col min="5" max="5" width="8.77734375" style="3" customWidth="1"/>
    <col min="6" max="6" width="12.6640625" customWidth="1"/>
    <col min="7" max="7" width="8.77734375" style="3" customWidth="1"/>
    <col min="8" max="8" width="12.6640625" customWidth="1"/>
    <col min="9" max="9" width="8.77734375" style="3" customWidth="1"/>
  </cols>
  <sheetData>
    <row r="1" spans="1:9" x14ac:dyDescent="0.3">
      <c r="A1" s="2" t="s">
        <v>0</v>
      </c>
      <c r="B1" s="2"/>
      <c r="C1" s="2"/>
      <c r="D1" s="2"/>
      <c r="F1" s="2"/>
      <c r="H1" s="2"/>
    </row>
    <row r="2" spans="1:9" x14ac:dyDescent="0.3">
      <c r="A2" s="2" t="s">
        <v>6</v>
      </c>
      <c r="B2" s="2"/>
      <c r="C2" s="2"/>
      <c r="D2" s="2"/>
      <c r="F2" s="2"/>
      <c r="H2" s="2"/>
    </row>
    <row r="3" spans="1:9" x14ac:dyDescent="0.3">
      <c r="A3" s="2" t="s">
        <v>7</v>
      </c>
      <c r="C3" s="2"/>
      <c r="D3" s="2"/>
      <c r="F3" s="2"/>
      <c r="H3" s="2"/>
    </row>
    <row r="4" spans="1:9" x14ac:dyDescent="0.3">
      <c r="A4" s="2" t="s">
        <v>2</v>
      </c>
      <c r="C4" s="2" t="s">
        <v>12</v>
      </c>
      <c r="D4" s="2"/>
      <c r="F4" s="2"/>
      <c r="H4" s="2"/>
    </row>
    <row r="5" spans="1:9" x14ac:dyDescent="0.3">
      <c r="A5" s="2"/>
      <c r="C5" s="2"/>
      <c r="D5" s="2"/>
      <c r="F5" s="2"/>
      <c r="H5" s="2"/>
    </row>
    <row r="6" spans="1:9" x14ac:dyDescent="0.3">
      <c r="A6" t="s">
        <v>5</v>
      </c>
      <c r="B6" t="s">
        <v>23</v>
      </c>
    </row>
    <row r="7" spans="1:9" x14ac:dyDescent="0.3">
      <c r="A7" t="s">
        <v>1</v>
      </c>
      <c r="B7" t="s">
        <v>16</v>
      </c>
      <c r="C7" t="s">
        <v>19</v>
      </c>
      <c r="D7" t="s">
        <v>16</v>
      </c>
      <c r="E7" s="3" t="s">
        <v>18</v>
      </c>
      <c r="F7" t="s">
        <v>15</v>
      </c>
      <c r="G7" s="3" t="s">
        <v>19</v>
      </c>
      <c r="H7" t="s">
        <v>15</v>
      </c>
      <c r="I7" s="3" t="s">
        <v>18</v>
      </c>
    </row>
    <row r="8" spans="1:9" x14ac:dyDescent="0.3">
      <c r="A8">
        <v>48</v>
      </c>
      <c r="B8" s="1">
        <f>'update-fx1000-average'!E7</f>
        <v>970.81666666666661</v>
      </c>
      <c r="C8" s="1">
        <f>$B$8/B8</f>
        <v>1</v>
      </c>
      <c r="D8" s="1">
        <f>'update-fx1000-average'!I7</f>
        <v>712.96333333333348</v>
      </c>
      <c r="E8" s="1">
        <f>$B$8/D8</f>
        <v>1.3616642277068944</v>
      </c>
      <c r="F8" s="1">
        <f>'update-fx1000-average'!E19</f>
        <v>927.60666666666657</v>
      </c>
      <c r="G8" s="1">
        <f>$B$8/F8</f>
        <v>1.046582243910853</v>
      </c>
      <c r="H8" s="1">
        <f>'update-fx1000-average'!I19</f>
        <v>546.10333333333335</v>
      </c>
      <c r="I8" s="3">
        <f>$D$8/H8</f>
        <v>1.305546569330591</v>
      </c>
    </row>
    <row r="9" spans="1:9" x14ac:dyDescent="0.3">
      <c r="A9">
        <v>64</v>
      </c>
      <c r="B9" s="1">
        <f>'update-fx1000-average'!E8</f>
        <v>486.73666666666668</v>
      </c>
      <c r="C9" s="1">
        <f t="shared" ref="C9:C17" si="0">$B$8/B9</f>
        <v>1.9945418809623272</v>
      </c>
      <c r="D9" s="1">
        <f>'update-fx1000-average'!I8</f>
        <v>532.82000000000005</v>
      </c>
      <c r="E9" s="1">
        <f t="shared" ref="E9:E17" si="1">$B$8/D9</f>
        <v>1.822034958647698</v>
      </c>
      <c r="F9" s="1">
        <f>'update-fx1000-average'!E20</f>
        <v>507.24333333333334</v>
      </c>
      <c r="G9" s="1">
        <f t="shared" ref="G9:G17" si="2">$B$8/F9</f>
        <v>1.9139071977289006</v>
      </c>
      <c r="H9" s="1">
        <f>'update-fx1000-average'!I20</f>
        <v>395.91333333333324</v>
      </c>
      <c r="I9" s="3">
        <f t="shared" ref="I9:I17" si="3">$D$8/H9</f>
        <v>1.80080657382929</v>
      </c>
    </row>
    <row r="10" spans="1:9" x14ac:dyDescent="0.3">
      <c r="A10">
        <v>72</v>
      </c>
      <c r="B10" s="1">
        <f>'update-fx1000-average'!E9</f>
        <v>500.87000000000006</v>
      </c>
      <c r="C10" s="1">
        <f t="shared" si="0"/>
        <v>1.9382607596116088</v>
      </c>
      <c r="D10" s="1">
        <f>'update-fx1000-average'!I9</f>
        <v>487.77333333333331</v>
      </c>
      <c r="E10" s="1">
        <f t="shared" si="1"/>
        <v>1.9903028729191155</v>
      </c>
      <c r="F10" s="1">
        <f>'update-fx1000-average'!E21</f>
        <v>410.34</v>
      </c>
      <c r="G10" s="1">
        <f t="shared" si="2"/>
        <v>2.365883576221345</v>
      </c>
      <c r="H10" s="1">
        <f>'update-fx1000-average'!I21</f>
        <v>333.2233333333333</v>
      </c>
      <c r="I10" s="3">
        <f t="shared" si="3"/>
        <v>2.1395960667020124</v>
      </c>
    </row>
    <row r="11" spans="1:9" x14ac:dyDescent="0.3">
      <c r="A11">
        <v>96</v>
      </c>
      <c r="B11" s="1">
        <f>'update-fx1000-average'!E10</f>
        <v>398.55</v>
      </c>
      <c r="C11" s="1">
        <f t="shared" si="0"/>
        <v>2.4358717015849116</v>
      </c>
      <c r="D11" s="1">
        <f>'update-fx1000-average'!I10</f>
        <v>398.82333333333332</v>
      </c>
      <c r="E11" s="1">
        <f t="shared" si="1"/>
        <v>2.4342022783688684</v>
      </c>
      <c r="F11" s="1">
        <f>'update-fx1000-average'!E22</f>
        <v>404.37000000000006</v>
      </c>
      <c r="G11" s="1">
        <f t="shared" si="2"/>
        <v>2.4008127869690297</v>
      </c>
      <c r="H11" s="1">
        <f>'update-fx1000-average'!I22</f>
        <v>274.74666666666667</v>
      </c>
      <c r="I11" s="3">
        <f t="shared" si="3"/>
        <v>2.5949844705425611</v>
      </c>
    </row>
    <row r="12" spans="1:9" x14ac:dyDescent="0.3">
      <c r="A12">
        <v>128</v>
      </c>
      <c r="B12" s="1">
        <f>'update-fx1000-average'!E11</f>
        <v>284.33999999999997</v>
      </c>
      <c r="C12" s="1">
        <f t="shared" si="0"/>
        <v>3.4142810250638909</v>
      </c>
      <c r="D12" s="1">
        <f>'update-fx1000-average'!I11</f>
        <v>286.53666666666669</v>
      </c>
      <c r="E12" s="1">
        <f t="shared" si="1"/>
        <v>3.3881062342224957</v>
      </c>
      <c r="F12" s="1">
        <f>'update-fx1000-average'!E23</f>
        <v>241.75666666666666</v>
      </c>
      <c r="G12" s="1">
        <f t="shared" si="2"/>
        <v>4.0156769203193292</v>
      </c>
      <c r="H12" s="1">
        <f>'update-fx1000-average'!I23</f>
        <v>236.63</v>
      </c>
      <c r="I12" s="3">
        <f t="shared" si="3"/>
        <v>3.0129879277071101</v>
      </c>
    </row>
    <row r="13" spans="1:9" x14ac:dyDescent="0.3">
      <c r="A13">
        <v>144</v>
      </c>
      <c r="B13" s="1">
        <f>'update-fx1000-average'!E12</f>
        <v>312.01333333333332</v>
      </c>
      <c r="C13" s="1">
        <f t="shared" si="0"/>
        <v>3.1114589120123073</v>
      </c>
      <c r="D13" s="1">
        <f>'update-fx1000-average'!I12</f>
        <v>313.37666666666672</v>
      </c>
      <c r="E13" s="1">
        <f t="shared" si="1"/>
        <v>3.0979226277216974</v>
      </c>
      <c r="F13" s="1">
        <f>'update-fx1000-average'!E24</f>
        <v>238.75333333333333</v>
      </c>
      <c r="G13" s="1">
        <f t="shared" si="2"/>
        <v>4.0661910479434837</v>
      </c>
      <c r="H13" s="1">
        <f>'update-fx1000-average'!I24</f>
        <v>233.22666666666669</v>
      </c>
      <c r="I13" s="3">
        <f t="shared" si="3"/>
        <v>3.0569546078207184</v>
      </c>
    </row>
    <row r="14" spans="1:9" x14ac:dyDescent="0.3">
      <c r="A14">
        <v>176</v>
      </c>
      <c r="B14" s="1">
        <f>'update-fx1000-average'!E13</f>
        <v>279.94333333333333</v>
      </c>
      <c r="C14" s="1">
        <f t="shared" si="0"/>
        <v>3.4679042187109292</v>
      </c>
      <c r="D14" s="1">
        <f>'update-fx1000-average'!I13</f>
        <v>292.32</v>
      </c>
      <c r="E14" s="1">
        <f t="shared" si="1"/>
        <v>3.3210750775405948</v>
      </c>
      <c r="F14" s="1">
        <f>'update-fx1000-average'!E25</f>
        <v>284.20666666666665</v>
      </c>
      <c r="G14" s="1">
        <f t="shared" si="2"/>
        <v>3.4158828082850508</v>
      </c>
      <c r="H14" s="1">
        <f>'update-fx1000-average'!I25</f>
        <v>256.3</v>
      </c>
      <c r="I14" s="3">
        <f t="shared" si="3"/>
        <v>2.7817531538561586</v>
      </c>
    </row>
    <row r="15" spans="1:9" x14ac:dyDescent="0.3">
      <c r="A15">
        <v>192</v>
      </c>
      <c r="B15" s="1">
        <f>'update-fx1000-average'!E14</f>
        <v>263.54000000000002</v>
      </c>
      <c r="C15" s="1">
        <f t="shared" si="0"/>
        <v>3.6837545217677259</v>
      </c>
      <c r="D15" s="1">
        <f>'update-fx1000-average'!I14</f>
        <v>305.80333333333334</v>
      </c>
      <c r="E15" s="1">
        <f t="shared" si="1"/>
        <v>3.1746438342725716</v>
      </c>
      <c r="F15" s="1">
        <f>'update-fx1000-average'!E26</f>
        <v>218.35666666666665</v>
      </c>
      <c r="G15" s="1">
        <f t="shared" si="2"/>
        <v>4.4460134031477549</v>
      </c>
      <c r="H15" s="1">
        <f>'update-fx1000-average'!I26</f>
        <v>261.39666666666665</v>
      </c>
      <c r="I15" s="3">
        <f t="shared" si="3"/>
        <v>2.7275150154936947</v>
      </c>
    </row>
    <row r="16" spans="1:9" x14ac:dyDescent="0.3">
      <c r="A16">
        <v>256</v>
      </c>
      <c r="B16" s="1">
        <f>'update-fx1000-average'!E15</f>
        <v>213.47666666666669</v>
      </c>
      <c r="C16" s="1">
        <f t="shared" si="0"/>
        <v>4.5476476742188838</v>
      </c>
      <c r="D16" s="1">
        <f>'update-fx1000-average'!I15</f>
        <v>242.35999999999999</v>
      </c>
      <c r="E16" s="1">
        <f t="shared" si="1"/>
        <v>4.005680255267646</v>
      </c>
      <c r="F16" s="1">
        <f>'update-fx1000-average'!E27</f>
        <v>176.84333333333333</v>
      </c>
      <c r="G16" s="1">
        <f t="shared" si="2"/>
        <v>5.4896989802650173</v>
      </c>
      <c r="H16" s="1">
        <f>'update-fx1000-average'!I27</f>
        <v>194.06000000000003</v>
      </c>
      <c r="I16" s="3">
        <f t="shared" si="3"/>
        <v>3.6739324607509705</v>
      </c>
    </row>
    <row r="17" spans="1:9" x14ac:dyDescent="0.3">
      <c r="A17">
        <v>288</v>
      </c>
      <c r="B17" s="1">
        <f>'update-fx1000-average'!E16</f>
        <v>209.08666666666667</v>
      </c>
      <c r="C17" s="1">
        <f t="shared" si="0"/>
        <v>4.6431304403277744</v>
      </c>
      <c r="D17" s="1">
        <f>'update-fx1000-average'!I16</f>
        <v>244.49333333333334</v>
      </c>
      <c r="E17" s="1">
        <f t="shared" si="1"/>
        <v>3.9707285815564157</v>
      </c>
      <c r="F17" s="1">
        <f>'update-fx1000-average'!E28</f>
        <v>188.27333333333331</v>
      </c>
      <c r="G17" s="1">
        <f t="shared" si="2"/>
        <v>5.1564215148188808</v>
      </c>
      <c r="H17" s="1">
        <f>'update-fx1000-average'!I28</f>
        <v>184.77</v>
      </c>
      <c r="I17" s="3">
        <f t="shared" si="3"/>
        <v>3.8586531002507627</v>
      </c>
    </row>
    <row r="18" spans="1:9" x14ac:dyDescent="0.3">
      <c r="A18" s="2"/>
      <c r="B18" s="1">
        <f>SUM(B8:B17)</f>
        <v>3919.3733333333334</v>
      </c>
      <c r="C18" s="1"/>
      <c r="D18" s="1">
        <f>SUM(D8:D17)</f>
        <v>3817.2700000000004</v>
      </c>
      <c r="E18" s="1"/>
      <c r="F18" s="1">
        <f>SUM(F8:F17)</f>
        <v>3597.7499999999991</v>
      </c>
      <c r="G18" s="1"/>
      <c r="H18" s="1">
        <f>SUM(H8:H17)</f>
        <v>2916.37</v>
      </c>
    </row>
    <row r="19" spans="1:9" x14ac:dyDescent="0.3">
      <c r="A19" s="2"/>
      <c r="B19" t="s">
        <v>24</v>
      </c>
      <c r="C19" s="2"/>
      <c r="D19" s="1"/>
      <c r="F19" s="2"/>
      <c r="H19" s="2"/>
    </row>
    <row r="20" spans="1:9" x14ac:dyDescent="0.3">
      <c r="A20" t="s">
        <v>1</v>
      </c>
      <c r="B20" t="s">
        <v>16</v>
      </c>
      <c r="C20" t="s">
        <v>19</v>
      </c>
      <c r="D20" t="s">
        <v>16</v>
      </c>
      <c r="E20" s="3" t="s">
        <v>18</v>
      </c>
      <c r="F20" t="s">
        <v>15</v>
      </c>
      <c r="G20" s="3" t="s">
        <v>19</v>
      </c>
      <c r="H20" t="s">
        <v>15</v>
      </c>
      <c r="I20" s="3" t="s">
        <v>18</v>
      </c>
    </row>
    <row r="21" spans="1:9" x14ac:dyDescent="0.3">
      <c r="A21">
        <v>48</v>
      </c>
      <c r="B21" s="1">
        <v>85.29</v>
      </c>
      <c r="C21" s="1">
        <f>$B$8/B21</f>
        <v>11.382538007581974</v>
      </c>
      <c r="D21" s="1">
        <v>86.19</v>
      </c>
      <c r="E21" s="1">
        <f>$B$8/D21</f>
        <v>11.263681014812237</v>
      </c>
      <c r="F21" s="1">
        <v>60.91</v>
      </c>
      <c r="G21" s="1">
        <f>$B$8/F21</f>
        <v>15.938543205822798</v>
      </c>
      <c r="H21" s="1">
        <v>69.67</v>
      </c>
      <c r="I21" s="1">
        <f t="shared" ref="I21" si="4">$B$8/H21</f>
        <v>13.934500741591311</v>
      </c>
    </row>
    <row r="22" spans="1:9" x14ac:dyDescent="0.3">
      <c r="A22">
        <v>64</v>
      </c>
      <c r="B22" s="1">
        <v>67.27</v>
      </c>
      <c r="C22" s="1">
        <f t="shared" ref="C22:C30" si="5">$B$8/B22</f>
        <v>14.431643625192013</v>
      </c>
      <c r="D22" s="1">
        <v>64.84</v>
      </c>
      <c r="E22" s="1">
        <f t="shared" ref="E22:E30" si="6">$B$8/D22</f>
        <v>14.972496401398312</v>
      </c>
      <c r="F22" s="1">
        <v>51.13</v>
      </c>
      <c r="G22" s="1">
        <f t="shared" ref="G22:I30" si="7">$B$8/F22</f>
        <v>18.987222113566723</v>
      </c>
      <c r="H22" s="1">
        <v>63.91</v>
      </c>
      <c r="I22" s="1">
        <f t="shared" ref="I22" si="8">$B$8/H22</f>
        <v>15.190371877118865</v>
      </c>
    </row>
    <row r="23" spans="1:9" x14ac:dyDescent="0.3">
      <c r="A23">
        <v>72</v>
      </c>
      <c r="B23" s="1">
        <v>63.3</v>
      </c>
      <c r="C23" s="1">
        <f t="shared" si="5"/>
        <v>15.336756187467088</v>
      </c>
      <c r="D23" s="1">
        <v>68.349999999999994</v>
      </c>
      <c r="E23" s="1">
        <f t="shared" si="6"/>
        <v>14.203608875883932</v>
      </c>
      <c r="F23" s="1">
        <v>49.88</v>
      </c>
      <c r="G23" s="1">
        <f t="shared" si="7"/>
        <v>19.463044640470461</v>
      </c>
      <c r="H23" s="1">
        <v>59.76</v>
      </c>
      <c r="I23" s="1">
        <f t="shared" ref="I23" si="9">$B$8/H23</f>
        <v>16.245258813029896</v>
      </c>
    </row>
    <row r="24" spans="1:9" x14ac:dyDescent="0.3">
      <c r="A24">
        <v>96</v>
      </c>
      <c r="B24" s="1">
        <v>69.59</v>
      </c>
      <c r="C24" s="1">
        <f t="shared" si="5"/>
        <v>13.9505197106864</v>
      </c>
      <c r="D24" s="1">
        <v>64.78</v>
      </c>
      <c r="E24" s="1">
        <f t="shared" si="6"/>
        <v>14.98636410414737</v>
      </c>
      <c r="F24" s="1">
        <v>48.12</v>
      </c>
      <c r="G24" s="1">
        <f t="shared" si="7"/>
        <v>20.174909947353836</v>
      </c>
      <c r="H24" s="1">
        <v>51.61</v>
      </c>
      <c r="I24" s="1">
        <f t="shared" ref="I24" si="10">$B$8/H24</f>
        <v>18.81063101466124</v>
      </c>
    </row>
    <row r="25" spans="1:9" x14ac:dyDescent="0.3">
      <c r="A25">
        <v>128</v>
      </c>
      <c r="B25" s="1">
        <v>57.2</v>
      </c>
      <c r="C25" s="1">
        <f t="shared" si="5"/>
        <v>16.972319347319345</v>
      </c>
      <c r="D25" s="1">
        <v>61.79</v>
      </c>
      <c r="E25" s="1">
        <f t="shared" si="6"/>
        <v>15.711549873226518</v>
      </c>
      <c r="F25" s="1">
        <v>46.79</v>
      </c>
      <c r="G25" s="1">
        <f t="shared" si="7"/>
        <v>20.748379283322645</v>
      </c>
      <c r="H25" s="1">
        <v>53</v>
      </c>
      <c r="I25" s="1">
        <f t="shared" ref="I25" si="11">$B$8/H25</f>
        <v>18.317295597484275</v>
      </c>
    </row>
    <row r="26" spans="1:9" x14ac:dyDescent="0.3">
      <c r="A26">
        <v>144</v>
      </c>
      <c r="B26" s="1">
        <v>51.82</v>
      </c>
      <c r="C26" s="1">
        <f t="shared" si="5"/>
        <v>18.734401132124017</v>
      </c>
      <c r="D26" s="1">
        <v>57.88</v>
      </c>
      <c r="E26" s="1">
        <f t="shared" si="6"/>
        <v>16.772920985947938</v>
      </c>
      <c r="F26" s="1">
        <v>47.48</v>
      </c>
      <c r="G26" s="1">
        <f t="shared" si="7"/>
        <v>20.446854816062903</v>
      </c>
      <c r="H26" s="1">
        <v>47.3</v>
      </c>
      <c r="I26" s="1">
        <f t="shared" ref="I26" si="12">$B$8/H26</f>
        <v>20.524665257223397</v>
      </c>
    </row>
    <row r="27" spans="1:9" x14ac:dyDescent="0.3">
      <c r="A27">
        <v>176</v>
      </c>
      <c r="B27" s="1">
        <v>48.83</v>
      </c>
      <c r="C27" s="1">
        <f t="shared" si="5"/>
        <v>19.88156188135709</v>
      </c>
      <c r="D27" s="1">
        <v>48.28</v>
      </c>
      <c r="E27" s="1">
        <f t="shared" si="6"/>
        <v>20.108050262358464</v>
      </c>
      <c r="F27" s="1">
        <v>43.36</v>
      </c>
      <c r="G27" s="1">
        <f t="shared" si="7"/>
        <v>22.389683271832716</v>
      </c>
      <c r="H27" s="1">
        <v>47.36</v>
      </c>
      <c r="I27" s="1">
        <f t="shared" ref="I27" si="13">$B$8/H27</f>
        <v>20.498662725225223</v>
      </c>
    </row>
    <row r="28" spans="1:9" x14ac:dyDescent="0.3">
      <c r="A28">
        <v>192</v>
      </c>
      <c r="B28" s="1">
        <v>49.02</v>
      </c>
      <c r="C28" s="1">
        <f t="shared" si="5"/>
        <v>19.804501563987486</v>
      </c>
      <c r="D28" s="1">
        <v>52.46</v>
      </c>
      <c r="E28" s="1">
        <f t="shared" si="6"/>
        <v>18.505845723726011</v>
      </c>
      <c r="F28" s="1">
        <v>46.17</v>
      </c>
      <c r="G28" s="1">
        <f t="shared" si="7"/>
        <v>21.027001660529923</v>
      </c>
      <c r="H28" s="1">
        <v>48.79</v>
      </c>
      <c r="I28" s="1">
        <f t="shared" ref="I28" si="14">$B$8/H28</f>
        <v>19.897861583657853</v>
      </c>
    </row>
    <row r="29" spans="1:9" x14ac:dyDescent="0.3">
      <c r="A29">
        <v>256</v>
      </c>
      <c r="B29" s="1">
        <v>45.24</v>
      </c>
      <c r="C29" s="1">
        <f t="shared" si="5"/>
        <v>21.459254347185379</v>
      </c>
      <c r="D29" s="1">
        <v>55.12</v>
      </c>
      <c r="E29" s="1">
        <f t="shared" si="6"/>
        <v>17.612784228350264</v>
      </c>
      <c r="F29" s="1">
        <v>43.57</v>
      </c>
      <c r="G29" s="1">
        <f t="shared" si="7"/>
        <v>22.28176880116288</v>
      </c>
      <c r="H29" s="1">
        <v>43.61</v>
      </c>
      <c r="I29" s="1">
        <f t="shared" ref="I29" si="15">$B$8/H29</f>
        <v>22.261331498891689</v>
      </c>
    </row>
    <row r="30" spans="1:9" x14ac:dyDescent="0.3">
      <c r="A30">
        <v>288</v>
      </c>
      <c r="B30" s="1">
        <v>52.6</v>
      </c>
      <c r="C30" s="1">
        <f t="shared" si="5"/>
        <v>18.45659062103929</v>
      </c>
      <c r="D30" s="1">
        <v>52.51</v>
      </c>
      <c r="E30" s="1">
        <f t="shared" si="6"/>
        <v>18.488224465181236</v>
      </c>
      <c r="F30" s="1">
        <v>48.4</v>
      </c>
      <c r="G30" s="1">
        <f t="shared" si="7"/>
        <v>20.058195592286502</v>
      </c>
      <c r="H30" s="1">
        <v>43.17</v>
      </c>
      <c r="I30" s="1">
        <f t="shared" si="7"/>
        <v>22.488224847502121</v>
      </c>
    </row>
    <row r="31" spans="1:9" x14ac:dyDescent="0.3">
      <c r="A31" s="2"/>
      <c r="B31" s="1"/>
      <c r="C31" s="2"/>
      <c r="D31" s="1"/>
      <c r="F31" s="2"/>
      <c r="H31" s="2"/>
    </row>
    <row r="32" spans="1:9" x14ac:dyDescent="0.3">
      <c r="A32" s="2"/>
      <c r="B32" s="1"/>
      <c r="C32" s="2"/>
      <c r="D32" s="1"/>
      <c r="F32" s="2"/>
      <c r="H32" s="2"/>
    </row>
    <row r="33" spans="1:9" x14ac:dyDescent="0.3">
      <c r="A33" t="s">
        <v>17</v>
      </c>
      <c r="B33" t="s">
        <v>23</v>
      </c>
    </row>
    <row r="34" spans="1:9" x14ac:dyDescent="0.3">
      <c r="A34" t="s">
        <v>1</v>
      </c>
      <c r="B34" t="s">
        <v>16</v>
      </c>
      <c r="C34" t="s">
        <v>19</v>
      </c>
      <c r="D34" t="s">
        <v>16</v>
      </c>
      <c r="E34" s="3" t="s">
        <v>18</v>
      </c>
      <c r="F34" t="s">
        <v>15</v>
      </c>
      <c r="G34" s="3" t="s">
        <v>19</v>
      </c>
      <c r="H34" t="s">
        <v>15</v>
      </c>
      <c r="I34" s="3" t="s">
        <v>18</v>
      </c>
    </row>
    <row r="35" spans="1:9" x14ac:dyDescent="0.3">
      <c r="A35">
        <v>48</v>
      </c>
      <c r="B35" s="1">
        <f>'update-fx1000-average'!E33</f>
        <v>1115.76</v>
      </c>
      <c r="C35" s="1">
        <f>$B$35/B35</f>
        <v>1</v>
      </c>
      <c r="D35" s="1">
        <f>'update-fx1000-average'!I33</f>
        <v>1034.4233333333334</v>
      </c>
      <c r="E35" s="1">
        <f>$B$35/D35</f>
        <v>1.0786299612988879</v>
      </c>
      <c r="F35" s="1">
        <f>'update-fx1000-average'!E45</f>
        <v>652.35</v>
      </c>
      <c r="G35" s="1">
        <f>$B$35/F35</f>
        <v>1.7103702000459875</v>
      </c>
      <c r="H35" s="1">
        <f>'update-fx1000-average'!I45</f>
        <v>697.69999999999993</v>
      </c>
      <c r="I35" s="1">
        <f>$B$35/H35</f>
        <v>1.5991973627633655</v>
      </c>
    </row>
    <row r="36" spans="1:9" x14ac:dyDescent="0.3">
      <c r="A36">
        <v>64</v>
      </c>
      <c r="B36" s="1">
        <f>'update-fx1000-average'!E34</f>
        <v>569.92999999999995</v>
      </c>
      <c r="C36" s="1">
        <f t="shared" ref="C36:C44" si="16">$B$35/B36</f>
        <v>1.9577141052409948</v>
      </c>
      <c r="D36" s="1">
        <f>'update-fx1000-average'!I34</f>
        <v>732.12666666666667</v>
      </c>
      <c r="E36" s="1">
        <f t="shared" ref="E36:E44" si="17">$B$35/D36</f>
        <v>1.523998579480782</v>
      </c>
      <c r="F36" s="1">
        <f>'update-fx1000-average'!E46</f>
        <v>473.63000000000005</v>
      </c>
      <c r="G36" s="1">
        <f t="shared" ref="G36:G44" si="18">$B$35/F36</f>
        <v>2.3557629373139366</v>
      </c>
      <c r="H36" s="1">
        <f>'update-fx1000-average'!I46</f>
        <v>540.57666666666671</v>
      </c>
      <c r="I36" s="1">
        <f t="shared" ref="I36:I44" si="19">$B$35/H36</f>
        <v>2.0640180547933378</v>
      </c>
    </row>
    <row r="37" spans="1:9" x14ac:dyDescent="0.3">
      <c r="A37">
        <v>72</v>
      </c>
      <c r="B37" s="1">
        <f>'update-fx1000-average'!E35</f>
        <v>566.86333333333334</v>
      </c>
      <c r="C37" s="1">
        <f t="shared" si="16"/>
        <v>1.9683051176356441</v>
      </c>
      <c r="D37" s="1">
        <f>'update-fx1000-average'!I35</f>
        <v>588.41666666666663</v>
      </c>
      <c r="E37" s="1">
        <f t="shared" si="17"/>
        <v>1.896207336071378</v>
      </c>
      <c r="F37" s="1">
        <f>'update-fx1000-average'!E47</f>
        <v>405.61666666666662</v>
      </c>
      <c r="G37" s="1">
        <f t="shared" si="18"/>
        <v>2.7507745408226163</v>
      </c>
      <c r="H37" s="1">
        <f>'update-fx1000-average'!I47</f>
        <v>413.05666666666667</v>
      </c>
      <c r="I37" s="1">
        <f t="shared" si="19"/>
        <v>2.7012274344924423</v>
      </c>
    </row>
    <row r="38" spans="1:9" x14ac:dyDescent="0.3">
      <c r="A38">
        <v>96</v>
      </c>
      <c r="B38" s="1">
        <f>'update-fx1000-average'!E36</f>
        <v>533.94666666666672</v>
      </c>
      <c r="C38" s="1">
        <f t="shared" si="16"/>
        <v>2.0896469060580332</v>
      </c>
      <c r="D38" s="1">
        <f>'update-fx1000-average'!I36</f>
        <v>450.21999999999997</v>
      </c>
      <c r="E38" s="1">
        <f t="shared" si="17"/>
        <v>2.4782550752965218</v>
      </c>
      <c r="F38" s="1">
        <f>'update-fx1000-average'!E48</f>
        <v>398.72</v>
      </c>
      <c r="G38" s="1">
        <f t="shared" si="18"/>
        <v>2.7983547351524876</v>
      </c>
      <c r="H38" s="1">
        <f>'update-fx1000-average'!I48</f>
        <v>414.24333333333334</v>
      </c>
      <c r="I38" s="1">
        <f t="shared" si="19"/>
        <v>2.6934893339663484</v>
      </c>
    </row>
    <row r="39" spans="1:9" x14ac:dyDescent="0.3">
      <c r="A39">
        <v>128</v>
      </c>
      <c r="B39" s="1">
        <f>'update-fx1000-average'!E37</f>
        <v>366.28000000000003</v>
      </c>
      <c r="C39" s="1">
        <f t="shared" si="16"/>
        <v>3.0461941683957625</v>
      </c>
      <c r="D39" s="1">
        <f>'update-fx1000-average'!I37</f>
        <v>316.14333333333337</v>
      </c>
      <c r="E39" s="1">
        <f t="shared" si="17"/>
        <v>3.5292852398173817</v>
      </c>
      <c r="F39" s="1">
        <f>'update-fx1000-average'!E49</f>
        <v>291.69</v>
      </c>
      <c r="G39" s="1">
        <f t="shared" si="18"/>
        <v>3.8251568445952895</v>
      </c>
      <c r="H39" s="1">
        <f>'update-fx1000-average'!I49</f>
        <v>382.87999999999994</v>
      </c>
      <c r="I39" s="1">
        <f t="shared" si="19"/>
        <v>2.9141245298788134</v>
      </c>
    </row>
    <row r="40" spans="1:9" x14ac:dyDescent="0.3">
      <c r="A40">
        <v>144</v>
      </c>
      <c r="B40" s="1">
        <f>'update-fx1000-average'!E38</f>
        <v>385.15000000000003</v>
      </c>
      <c r="C40" s="1">
        <f t="shared" si="16"/>
        <v>2.8969492405556272</v>
      </c>
      <c r="D40" s="1">
        <f>'update-fx1000-average'!I38</f>
        <v>335.13666666666666</v>
      </c>
      <c r="E40" s="1">
        <f t="shared" si="17"/>
        <v>3.3292686565679674</v>
      </c>
      <c r="F40" s="1">
        <f>'update-fx1000-average'!E50</f>
        <v>286.69666666666666</v>
      </c>
      <c r="G40" s="1">
        <f t="shared" si="18"/>
        <v>3.8917787673383017</v>
      </c>
      <c r="H40" s="1">
        <f>'update-fx1000-average'!I50</f>
        <v>382.83666666666664</v>
      </c>
      <c r="I40" s="1">
        <f t="shared" si="19"/>
        <v>2.9144543800228124</v>
      </c>
    </row>
    <row r="41" spans="1:9" x14ac:dyDescent="0.3">
      <c r="A41">
        <v>176</v>
      </c>
      <c r="B41" s="1">
        <f>'update-fx1000-average'!E39</f>
        <v>313.94333333333333</v>
      </c>
      <c r="C41" s="1">
        <f t="shared" si="16"/>
        <v>3.5540171793211091</v>
      </c>
      <c r="D41" s="1">
        <f>'update-fx1000-average'!I39</f>
        <v>298.31333333333333</v>
      </c>
      <c r="E41" s="1">
        <f t="shared" si="17"/>
        <v>3.740228395199678</v>
      </c>
      <c r="F41" s="1">
        <f>'update-fx1000-average'!E51</f>
        <v>341.83</v>
      </c>
      <c r="G41" s="1">
        <f t="shared" si="18"/>
        <v>3.2640786355790889</v>
      </c>
      <c r="H41" s="1">
        <f>'update-fx1000-average'!I51</f>
        <v>407.97333333333336</v>
      </c>
      <c r="I41" s="1">
        <f t="shared" si="19"/>
        <v>2.7348846329825478</v>
      </c>
    </row>
    <row r="42" spans="1:9" x14ac:dyDescent="0.3">
      <c r="A42">
        <v>192</v>
      </c>
      <c r="B42" s="1">
        <f>'update-fx1000-average'!E40</f>
        <v>298.52999999999997</v>
      </c>
      <c r="C42" s="1">
        <f t="shared" si="16"/>
        <v>3.7375138177067635</v>
      </c>
      <c r="D42" s="1">
        <f>'update-fx1000-average'!I40</f>
        <v>322.38666666666666</v>
      </c>
      <c r="E42" s="1">
        <f t="shared" si="17"/>
        <v>3.4609371768890362</v>
      </c>
      <c r="F42" s="1">
        <f>'update-fx1000-average'!E52</f>
        <v>373.72666666666669</v>
      </c>
      <c r="G42" s="1">
        <f t="shared" si="18"/>
        <v>2.9854974223585864</v>
      </c>
      <c r="H42" s="1">
        <f>'update-fx1000-average'!I52</f>
        <v>393.62333333333328</v>
      </c>
      <c r="I42" s="1">
        <f t="shared" si="19"/>
        <v>2.8345880579572693</v>
      </c>
    </row>
    <row r="43" spans="1:9" x14ac:dyDescent="0.3">
      <c r="A43">
        <v>256</v>
      </c>
      <c r="B43" s="1">
        <f>'update-fx1000-average'!E41</f>
        <v>240.53666666666663</v>
      </c>
      <c r="C43" s="1">
        <f t="shared" si="16"/>
        <v>4.6386275134768091</v>
      </c>
      <c r="D43" s="1">
        <f>'update-fx1000-average'!I41</f>
        <v>238.89</v>
      </c>
      <c r="E43" s="1">
        <f t="shared" si="17"/>
        <v>4.6706015320858976</v>
      </c>
      <c r="F43" s="1">
        <f>'update-fx1000-average'!E53</f>
        <v>222.19666666666663</v>
      </c>
      <c r="G43" s="1">
        <f t="shared" si="18"/>
        <v>5.0214974722093046</v>
      </c>
      <c r="H43" s="1">
        <f>'update-fx1000-average'!I53</f>
        <v>263.82666666666665</v>
      </c>
      <c r="I43" s="1">
        <f t="shared" si="19"/>
        <v>4.2291403446707436</v>
      </c>
    </row>
    <row r="44" spans="1:9" x14ac:dyDescent="0.3">
      <c r="A44">
        <v>288</v>
      </c>
      <c r="B44" s="1">
        <f>'update-fx1000-average'!E42</f>
        <v>232.29666666666665</v>
      </c>
      <c r="C44" s="1">
        <f t="shared" si="16"/>
        <v>4.8031683622953407</v>
      </c>
      <c r="D44" s="1">
        <f>'update-fx1000-average'!I42</f>
        <v>242.1</v>
      </c>
      <c r="E44" s="1">
        <f t="shared" si="17"/>
        <v>4.6086741016109043</v>
      </c>
      <c r="F44" s="1">
        <f>'update-fx1000-average'!E54</f>
        <v>215.62333333333333</v>
      </c>
      <c r="G44" s="1">
        <f t="shared" si="18"/>
        <v>5.1745791271816595</v>
      </c>
      <c r="H44" s="1">
        <f>'update-fx1000-average'!I54</f>
        <v>242.66666666666666</v>
      </c>
      <c r="I44" s="1">
        <f t="shared" si="19"/>
        <v>4.5979120879120883</v>
      </c>
    </row>
    <row r="45" spans="1:9" x14ac:dyDescent="0.3">
      <c r="A45" s="2"/>
      <c r="B45" s="1"/>
      <c r="C45" s="2"/>
      <c r="D45" s="1"/>
      <c r="F45" s="2"/>
      <c r="H45" s="2"/>
    </row>
    <row r="46" spans="1:9" x14ac:dyDescent="0.3">
      <c r="B46" t="s">
        <v>24</v>
      </c>
    </row>
    <row r="47" spans="1:9" x14ac:dyDescent="0.3">
      <c r="A47" t="s">
        <v>1</v>
      </c>
      <c r="B47" t="s">
        <v>16</v>
      </c>
      <c r="C47" t="s">
        <v>19</v>
      </c>
      <c r="D47" t="s">
        <v>16</v>
      </c>
      <c r="E47" s="3" t="s">
        <v>18</v>
      </c>
      <c r="F47" t="s">
        <v>15</v>
      </c>
      <c r="G47" s="3" t="s">
        <v>19</v>
      </c>
      <c r="H47" t="s">
        <v>15</v>
      </c>
      <c r="I47" s="3" t="s">
        <v>18</v>
      </c>
    </row>
    <row r="48" spans="1:9" x14ac:dyDescent="0.3">
      <c r="A48">
        <v>48</v>
      </c>
      <c r="B48" s="1">
        <v>103.93</v>
      </c>
      <c r="C48" s="1">
        <f>$B$35/B48</f>
        <v>10.73568748195901</v>
      </c>
      <c r="D48" s="1">
        <v>91.16</v>
      </c>
      <c r="E48" s="1">
        <f>$B$35/D48</f>
        <v>12.239578762615183</v>
      </c>
      <c r="F48" s="1">
        <v>65.489999999999995</v>
      </c>
      <c r="G48" s="1">
        <f>$B$35/F48</f>
        <v>17.037104901511682</v>
      </c>
      <c r="H48" s="1">
        <v>65.34</v>
      </c>
      <c r="I48" s="1">
        <f>$B$35/H48</f>
        <v>17.076216712580347</v>
      </c>
    </row>
    <row r="49" spans="1:9" x14ac:dyDescent="0.3">
      <c r="A49">
        <v>64</v>
      </c>
      <c r="B49" s="1">
        <v>76.319999999999993</v>
      </c>
      <c r="C49" s="1">
        <f t="shared" ref="C49:C57" si="20">$B$35/B49</f>
        <v>14.619496855345913</v>
      </c>
      <c r="D49" s="1">
        <v>68.2</v>
      </c>
      <c r="E49" s="1">
        <f t="shared" ref="E49:E57" si="21">$B$35/D49</f>
        <v>16.360117302052785</v>
      </c>
      <c r="F49" s="1">
        <v>68.81</v>
      </c>
      <c r="G49" s="1">
        <f t="shared" ref="G49:G57" si="22">$B$35/F49</f>
        <v>16.215085016712685</v>
      </c>
      <c r="H49" s="1">
        <v>67.62</v>
      </c>
      <c r="I49" s="1">
        <f t="shared" ref="I49:I57" si="23">$B$35/H49</f>
        <v>16.500443655723156</v>
      </c>
    </row>
    <row r="50" spans="1:9" x14ac:dyDescent="0.3">
      <c r="A50">
        <v>72</v>
      </c>
      <c r="B50" s="1">
        <v>76.92</v>
      </c>
      <c r="C50" s="1">
        <f t="shared" si="20"/>
        <v>14.505460218408736</v>
      </c>
      <c r="D50" s="1">
        <v>75.73</v>
      </c>
      <c r="E50" s="1">
        <f t="shared" si="21"/>
        <v>14.733394955763897</v>
      </c>
      <c r="F50" s="1">
        <v>55.231999999999999</v>
      </c>
      <c r="G50" s="1">
        <f t="shared" si="22"/>
        <v>20.201332560834299</v>
      </c>
      <c r="H50" s="1">
        <v>61.46</v>
      </c>
      <c r="I50" s="1">
        <f t="shared" si="23"/>
        <v>18.154246664497233</v>
      </c>
    </row>
    <row r="51" spans="1:9" x14ac:dyDescent="0.3">
      <c r="A51">
        <v>96</v>
      </c>
      <c r="B51" s="1">
        <v>72.989999999999995</v>
      </c>
      <c r="C51" s="1">
        <f t="shared" si="20"/>
        <v>15.286477599671189</v>
      </c>
      <c r="D51" s="1">
        <v>65.09</v>
      </c>
      <c r="E51" s="1">
        <f t="shared" si="21"/>
        <v>17.141803656475648</v>
      </c>
      <c r="F51" s="1">
        <v>54.29</v>
      </c>
      <c r="G51" s="1">
        <f t="shared" si="22"/>
        <v>20.5518511696445</v>
      </c>
      <c r="H51" s="1">
        <v>55.34</v>
      </c>
      <c r="I51" s="1">
        <f t="shared" si="23"/>
        <v>20.161908203830862</v>
      </c>
    </row>
    <row r="52" spans="1:9" x14ac:dyDescent="0.3">
      <c r="A52">
        <v>128</v>
      </c>
      <c r="B52" s="1">
        <v>59.25</v>
      </c>
      <c r="C52" s="1">
        <f t="shared" si="20"/>
        <v>18.831392405063291</v>
      </c>
      <c r="D52" s="1">
        <v>66.38</v>
      </c>
      <c r="E52" s="1">
        <f t="shared" si="21"/>
        <v>16.808677312443507</v>
      </c>
      <c r="F52" s="1">
        <v>49.22</v>
      </c>
      <c r="G52" s="1">
        <f t="shared" si="22"/>
        <v>22.668833807395369</v>
      </c>
      <c r="H52" s="1">
        <v>53.15</v>
      </c>
      <c r="I52" s="1">
        <f t="shared" si="23"/>
        <v>20.992662276575729</v>
      </c>
    </row>
    <row r="53" spans="1:9" x14ac:dyDescent="0.3">
      <c r="A53">
        <v>144</v>
      </c>
      <c r="B53" s="1">
        <v>58.51</v>
      </c>
      <c r="C53" s="1">
        <f t="shared" si="20"/>
        <v>19.069560758844641</v>
      </c>
      <c r="D53" s="1">
        <v>60.94</v>
      </c>
      <c r="E53" s="1">
        <f t="shared" si="21"/>
        <v>18.309156547423697</v>
      </c>
      <c r="F53" s="1">
        <v>45.91</v>
      </c>
      <c r="G53" s="1">
        <f t="shared" si="22"/>
        <v>24.303201916793729</v>
      </c>
      <c r="H53" s="1">
        <v>48.9</v>
      </c>
      <c r="I53" s="1">
        <f t="shared" si="23"/>
        <v>22.817177914110431</v>
      </c>
    </row>
    <row r="54" spans="1:9" x14ac:dyDescent="0.3">
      <c r="A54">
        <v>176</v>
      </c>
      <c r="B54" s="1">
        <v>51.48</v>
      </c>
      <c r="C54" s="1">
        <f t="shared" si="20"/>
        <v>21.673659673659674</v>
      </c>
      <c r="D54" s="1">
        <v>53.19</v>
      </c>
      <c r="E54" s="1">
        <f t="shared" si="21"/>
        <v>20.976875352509872</v>
      </c>
      <c r="F54" s="1">
        <v>46.1</v>
      </c>
      <c r="G54" s="1">
        <f t="shared" si="22"/>
        <v>24.203036876355746</v>
      </c>
      <c r="H54" s="1">
        <v>54.34</v>
      </c>
      <c r="I54" s="1">
        <f t="shared" si="23"/>
        <v>20.532940743467059</v>
      </c>
    </row>
    <row r="55" spans="1:9" x14ac:dyDescent="0.3">
      <c r="A55">
        <v>192</v>
      </c>
      <c r="B55" s="1">
        <v>53.66</v>
      </c>
      <c r="C55" s="1">
        <f t="shared" si="20"/>
        <v>20.793142005218041</v>
      </c>
      <c r="D55" s="1">
        <v>53.24</v>
      </c>
      <c r="E55" s="1">
        <f t="shared" si="21"/>
        <v>20.957175056348611</v>
      </c>
      <c r="F55" s="1">
        <v>47.66</v>
      </c>
      <c r="G55" s="1">
        <f t="shared" si="22"/>
        <v>23.410826689047422</v>
      </c>
      <c r="H55" s="1">
        <v>46.68</v>
      </c>
      <c r="I55" s="1">
        <f t="shared" si="23"/>
        <v>23.902313624678662</v>
      </c>
    </row>
    <row r="56" spans="1:9" x14ac:dyDescent="0.3">
      <c r="A56">
        <v>256</v>
      </c>
      <c r="B56" s="1">
        <v>51.66</v>
      </c>
      <c r="C56" s="1">
        <f t="shared" si="20"/>
        <v>21.598141695702672</v>
      </c>
      <c r="D56" s="1">
        <v>56.92</v>
      </c>
      <c r="E56" s="1">
        <f t="shared" si="21"/>
        <v>19.602248770203794</v>
      </c>
      <c r="F56" s="1">
        <v>48.02</v>
      </c>
      <c r="G56" s="1">
        <f t="shared" si="22"/>
        <v>23.235318617242815</v>
      </c>
      <c r="H56" s="1">
        <v>46.86</v>
      </c>
      <c r="I56" s="1">
        <f t="shared" si="23"/>
        <v>23.810499359795134</v>
      </c>
    </row>
    <row r="57" spans="1:9" x14ac:dyDescent="0.3">
      <c r="A57">
        <v>288</v>
      </c>
      <c r="B57" s="1">
        <v>54.88</v>
      </c>
      <c r="C57" s="1">
        <f t="shared" si="20"/>
        <v>20.330903790087461</v>
      </c>
      <c r="D57" s="1">
        <v>51.81</v>
      </c>
      <c r="E57" s="1">
        <f t="shared" si="21"/>
        <v>21.535610885929355</v>
      </c>
      <c r="F57" s="1">
        <v>48.09</v>
      </c>
      <c r="G57" s="1">
        <f t="shared" si="22"/>
        <v>23.201497192763565</v>
      </c>
      <c r="H57" s="1">
        <v>45.79</v>
      </c>
      <c r="I57" s="1">
        <f t="shared" si="23"/>
        <v>24.366892334570867</v>
      </c>
    </row>
    <row r="58" spans="1:9" x14ac:dyDescent="0.3">
      <c r="A58" s="2"/>
      <c r="B58" s="1"/>
      <c r="C58" s="2"/>
      <c r="D58" s="1"/>
      <c r="F58" s="2"/>
      <c r="H58" s="2"/>
    </row>
    <row r="59" spans="1:9" x14ac:dyDescent="0.3">
      <c r="A59" s="2"/>
      <c r="B59" s="1"/>
      <c r="C59" s="2"/>
      <c r="D59" s="2"/>
      <c r="F59" s="2"/>
      <c r="H59" s="2"/>
    </row>
    <row r="60" spans="1:9" x14ac:dyDescent="0.3">
      <c r="A60" t="s">
        <v>4</v>
      </c>
      <c r="B60" t="s">
        <v>23</v>
      </c>
    </row>
    <row r="61" spans="1:9" x14ac:dyDescent="0.3">
      <c r="A61" t="s">
        <v>1</v>
      </c>
      <c r="B61" t="s">
        <v>16</v>
      </c>
      <c r="C61" t="s">
        <v>19</v>
      </c>
      <c r="D61" t="s">
        <v>16</v>
      </c>
      <c r="E61" s="3" t="s">
        <v>18</v>
      </c>
      <c r="F61" t="s">
        <v>15</v>
      </c>
      <c r="G61" s="3" t="s">
        <v>19</v>
      </c>
      <c r="H61" t="s">
        <v>15</v>
      </c>
      <c r="I61" s="3" t="s">
        <v>18</v>
      </c>
    </row>
    <row r="62" spans="1:9" x14ac:dyDescent="0.3">
      <c r="A62">
        <v>48</v>
      </c>
      <c r="B62" s="1">
        <f>'update-fx1000-average'!E59</f>
        <v>1110.4966666666667</v>
      </c>
      <c r="C62" s="1">
        <f>$B$62/B62</f>
        <v>1</v>
      </c>
      <c r="D62" s="1">
        <f>'update-fx1000-average'!I59</f>
        <v>732.46</v>
      </c>
      <c r="E62" s="1">
        <f>$B$62/D62</f>
        <v>1.516119196497647</v>
      </c>
      <c r="F62" s="1">
        <f>'update-fx1000-average'!E71</f>
        <v>647.89</v>
      </c>
      <c r="G62" s="1">
        <f>$B$62/F62</f>
        <v>1.7140203841187034</v>
      </c>
      <c r="H62" s="1">
        <f>'update-fx1000-average'!I71</f>
        <v>586.70666666666659</v>
      </c>
      <c r="I62" s="1">
        <f>$B$62/H62</f>
        <v>1.8927629934322663</v>
      </c>
    </row>
    <row r="63" spans="1:9" x14ac:dyDescent="0.3">
      <c r="A63">
        <v>64</v>
      </c>
      <c r="B63" s="1">
        <f>'update-fx1000-average'!E60</f>
        <v>530.06333333333328</v>
      </c>
      <c r="C63" s="1">
        <f t="shared" ref="C63:C71" si="24">$B$62/B63</f>
        <v>2.0950263804954128</v>
      </c>
      <c r="D63" s="1">
        <f>'update-fx1000-average'!I60</f>
        <v>593.70666666666659</v>
      </c>
      <c r="E63" s="1">
        <f t="shared" ref="E63:E71" si="25">$B$62/D63</f>
        <v>1.8704466852317645</v>
      </c>
      <c r="F63" s="1">
        <f>'update-fx1000-average'!E72</f>
        <v>421.45666666666665</v>
      </c>
      <c r="G63" s="1">
        <f t="shared" ref="G63:G71" si="26">$B$62/F63</f>
        <v>2.6349011760797869</v>
      </c>
      <c r="H63" s="1">
        <f>'update-fx1000-average'!I72</f>
        <v>460.18</v>
      </c>
      <c r="I63" s="1">
        <f t="shared" ref="I63:I71" si="27">$B$62/H63</f>
        <v>2.4131789010097497</v>
      </c>
    </row>
    <row r="64" spans="1:9" x14ac:dyDescent="0.3">
      <c r="A64">
        <v>72</v>
      </c>
      <c r="B64" s="1">
        <f>'update-fx1000-average'!E61</f>
        <v>527.95666666666659</v>
      </c>
      <c r="C64" s="1">
        <f t="shared" si="24"/>
        <v>2.1033860102154853</v>
      </c>
      <c r="D64" s="1">
        <f>'update-fx1000-average'!I61</f>
        <v>560.24666666666667</v>
      </c>
      <c r="E64" s="1">
        <f t="shared" si="25"/>
        <v>1.9821566690862358</v>
      </c>
      <c r="F64" s="1">
        <f>'update-fx1000-average'!E73</f>
        <v>415.3633333333334</v>
      </c>
      <c r="G64" s="1">
        <f t="shared" si="26"/>
        <v>2.6735548796635871</v>
      </c>
      <c r="H64" s="1">
        <f>'update-fx1000-average'!I73</f>
        <v>364.04</v>
      </c>
      <c r="I64" s="1">
        <f t="shared" si="27"/>
        <v>3.0504798007544958</v>
      </c>
    </row>
    <row r="65" spans="1:9" x14ac:dyDescent="0.3">
      <c r="A65">
        <v>96</v>
      </c>
      <c r="B65" s="1">
        <f>'update-fx1000-average'!E62</f>
        <v>491.46333333333337</v>
      </c>
      <c r="C65" s="1">
        <f t="shared" si="24"/>
        <v>2.2595717550987184</v>
      </c>
      <c r="D65" s="1">
        <f>'update-fx1000-average'!I62</f>
        <v>469.44666666666672</v>
      </c>
      <c r="E65" s="1">
        <f t="shared" si="25"/>
        <v>2.3655438317451751</v>
      </c>
      <c r="F65" s="1">
        <f>'update-fx1000-average'!E74</f>
        <v>326.20666666666671</v>
      </c>
      <c r="G65" s="1">
        <f t="shared" si="26"/>
        <v>3.4042733645337306</v>
      </c>
      <c r="H65" s="1">
        <f>'update-fx1000-average'!I74</f>
        <v>341.19666666666666</v>
      </c>
      <c r="I65" s="1">
        <f t="shared" si="27"/>
        <v>3.254711359040241</v>
      </c>
    </row>
    <row r="66" spans="1:9" x14ac:dyDescent="0.3">
      <c r="A66">
        <v>128</v>
      </c>
      <c r="B66" s="1">
        <f>'update-fx1000-average'!E63</f>
        <v>337.47</v>
      </c>
      <c r="C66" s="1">
        <f t="shared" si="24"/>
        <v>3.2906529963157216</v>
      </c>
      <c r="D66" s="1">
        <f>'update-fx1000-average'!I63</f>
        <v>338.77</v>
      </c>
      <c r="E66" s="1">
        <f t="shared" si="25"/>
        <v>3.278025405634108</v>
      </c>
      <c r="F66" s="1">
        <f>'update-fx1000-average'!E75</f>
        <v>269.06666666666666</v>
      </c>
      <c r="G66" s="1">
        <f t="shared" si="26"/>
        <v>4.1272175421209116</v>
      </c>
      <c r="H66" s="1">
        <f>'update-fx1000-average'!I75</f>
        <v>257.12666666666667</v>
      </c>
      <c r="I66" s="1">
        <f t="shared" si="27"/>
        <v>4.3188700770048483</v>
      </c>
    </row>
    <row r="67" spans="1:9" x14ac:dyDescent="0.3">
      <c r="A67">
        <v>144</v>
      </c>
      <c r="B67" s="1">
        <f>'update-fx1000-average'!E64</f>
        <v>361.37666666666672</v>
      </c>
      <c r="C67" s="1">
        <f t="shared" si="24"/>
        <v>3.0729617296818641</v>
      </c>
      <c r="D67" s="1">
        <f>'update-fx1000-average'!I64</f>
        <v>355.1033333333333</v>
      </c>
      <c r="E67" s="1">
        <f t="shared" si="25"/>
        <v>3.1272493452610042</v>
      </c>
      <c r="F67" s="1">
        <f>'update-fx1000-average'!E76</f>
        <v>263.40333333333336</v>
      </c>
      <c r="G67" s="1">
        <f t="shared" si="26"/>
        <v>4.21595525240126</v>
      </c>
      <c r="H67" s="1">
        <f>'update-fx1000-average'!I76</f>
        <v>239.66</v>
      </c>
      <c r="I67" s="1">
        <f t="shared" si="27"/>
        <v>4.6336337589362708</v>
      </c>
    </row>
    <row r="68" spans="1:9" x14ac:dyDescent="0.3">
      <c r="A68">
        <v>176</v>
      </c>
      <c r="B68" s="1">
        <f>'update-fx1000-average'!E65</f>
        <v>303.92333333333335</v>
      </c>
      <c r="C68" s="1">
        <f t="shared" si="24"/>
        <v>3.6538710420391105</v>
      </c>
      <c r="D68" s="1">
        <f>'update-fx1000-average'!I65</f>
        <v>316.15000000000003</v>
      </c>
      <c r="E68" s="1">
        <f t="shared" si="25"/>
        <v>3.512562602140334</v>
      </c>
      <c r="F68" s="1">
        <f>'update-fx1000-average'!E77</f>
        <v>278.81333333333333</v>
      </c>
      <c r="G68" s="1">
        <f t="shared" si="26"/>
        <v>3.9829396011668501</v>
      </c>
      <c r="H68" s="1">
        <f>'update-fx1000-average'!I77</f>
        <v>259.04333333333335</v>
      </c>
      <c r="I68" s="1">
        <f t="shared" si="27"/>
        <v>4.2869146732206964</v>
      </c>
    </row>
    <row r="69" spans="1:9" x14ac:dyDescent="0.3">
      <c r="A69">
        <v>192</v>
      </c>
      <c r="B69" s="1">
        <f>'update-fx1000-average'!E66</f>
        <v>332.67</v>
      </c>
      <c r="C69" s="1">
        <f t="shared" si="24"/>
        <v>3.3381328844400353</v>
      </c>
      <c r="D69" s="1">
        <f>'update-fx1000-average'!I66</f>
        <v>289.07</v>
      </c>
      <c r="E69" s="1">
        <f t="shared" si="25"/>
        <v>3.8416185237716354</v>
      </c>
      <c r="F69" s="1">
        <f>'update-fx1000-average'!E78</f>
        <v>284.67</v>
      </c>
      <c r="G69" s="1">
        <f t="shared" si="26"/>
        <v>3.9009964754511071</v>
      </c>
      <c r="H69" s="1">
        <f>'update-fx1000-average'!I78</f>
        <v>256.67333333333335</v>
      </c>
      <c r="I69" s="1">
        <f t="shared" si="27"/>
        <v>4.3264980130386226</v>
      </c>
    </row>
    <row r="70" spans="1:9" x14ac:dyDescent="0.3">
      <c r="A70">
        <v>256</v>
      </c>
      <c r="B70" s="1">
        <f>'update-fx1000-average'!E67</f>
        <v>274.57333333333332</v>
      </c>
      <c r="C70" s="1">
        <f t="shared" si="24"/>
        <v>4.04444471422328</v>
      </c>
      <c r="D70" s="1">
        <f>'update-fx1000-average'!I67</f>
        <v>265.75333333333333</v>
      </c>
      <c r="E70" s="1">
        <f t="shared" si="25"/>
        <v>4.1786744600255874</v>
      </c>
      <c r="F70" s="1">
        <f>'update-fx1000-average'!E79</f>
        <v>275.04666666666668</v>
      </c>
      <c r="G70" s="1">
        <f t="shared" si="26"/>
        <v>4.0374845480766899</v>
      </c>
      <c r="H70" s="1">
        <f>'update-fx1000-average'!I79</f>
        <v>268.81666666666666</v>
      </c>
      <c r="I70" s="1">
        <f t="shared" si="27"/>
        <v>4.1310558621117242</v>
      </c>
    </row>
    <row r="71" spans="1:9" x14ac:dyDescent="0.3">
      <c r="A71">
        <v>288</v>
      </c>
      <c r="B71" s="1">
        <f>'update-fx1000-average'!E68</f>
        <v>270.5866666666667</v>
      </c>
      <c r="C71" s="1">
        <f t="shared" si="24"/>
        <v>4.1040332117867342</v>
      </c>
      <c r="D71" s="1">
        <f>'update-fx1000-average'!I68</f>
        <v>265.86666666666662</v>
      </c>
      <c r="E71" s="1">
        <f t="shared" si="25"/>
        <v>4.1768931795386166</v>
      </c>
      <c r="F71" s="1">
        <f>'update-fx1000-average'!E80</f>
        <v>295.28666666666669</v>
      </c>
      <c r="G71" s="1">
        <f t="shared" si="26"/>
        <v>3.7607409748718754</v>
      </c>
      <c r="H71" s="1">
        <f>'update-fx1000-average'!I80</f>
        <v>259.24666666666667</v>
      </c>
      <c r="I71" s="1">
        <f t="shared" si="27"/>
        <v>4.2835523439709933</v>
      </c>
    </row>
    <row r="72" spans="1:9" x14ac:dyDescent="0.3">
      <c r="B72" s="1"/>
      <c r="C72" s="1"/>
      <c r="D72" s="1"/>
      <c r="E72" s="1"/>
      <c r="F72" s="1"/>
      <c r="G72" s="1"/>
      <c r="H72" s="1"/>
    </row>
    <row r="73" spans="1:9" x14ac:dyDescent="0.3">
      <c r="B73" t="s">
        <v>24</v>
      </c>
    </row>
    <row r="74" spans="1:9" x14ac:dyDescent="0.3">
      <c r="A74" t="s">
        <v>1</v>
      </c>
      <c r="B74" t="s">
        <v>16</v>
      </c>
      <c r="C74" t="s">
        <v>19</v>
      </c>
      <c r="D74" t="s">
        <v>16</v>
      </c>
      <c r="E74" s="3" t="s">
        <v>18</v>
      </c>
      <c r="F74" t="s">
        <v>15</v>
      </c>
      <c r="G74" s="3" t="s">
        <v>19</v>
      </c>
      <c r="H74" t="s">
        <v>15</v>
      </c>
      <c r="I74" s="3" t="s">
        <v>18</v>
      </c>
    </row>
    <row r="75" spans="1:9" x14ac:dyDescent="0.3">
      <c r="A75">
        <v>48</v>
      </c>
      <c r="B75" s="1">
        <v>115.65</v>
      </c>
      <c r="C75" s="1">
        <f>$B$62/B75</f>
        <v>9.6022193399625309</v>
      </c>
      <c r="D75" s="1">
        <v>112.05</v>
      </c>
      <c r="E75" s="1">
        <f>$B$62/D75</f>
        <v>9.9107243789974717</v>
      </c>
      <c r="F75" s="1">
        <v>80.569999999999993</v>
      </c>
      <c r="G75" s="1">
        <f>$B$62/F75</f>
        <v>13.783004426792438</v>
      </c>
      <c r="H75" s="1">
        <v>79.58</v>
      </c>
      <c r="I75" s="1">
        <f>$B$62/H75</f>
        <v>13.954469297143337</v>
      </c>
    </row>
    <row r="76" spans="1:9" x14ac:dyDescent="0.3">
      <c r="A76">
        <v>64</v>
      </c>
      <c r="B76" s="1">
        <v>84.93</v>
      </c>
      <c r="C76" s="1">
        <f t="shared" ref="C76:C83" si="28">$B$62/B76</f>
        <v>13.075434671690411</v>
      </c>
      <c r="D76" s="1">
        <v>77.36</v>
      </c>
      <c r="E76" s="1">
        <f t="shared" ref="E76:E84" si="29">$B$62/D76</f>
        <v>14.35492071699414</v>
      </c>
      <c r="F76" s="1">
        <v>65.69</v>
      </c>
      <c r="G76" s="1">
        <f t="shared" ref="G76:G84" si="30">$B$62/F76</f>
        <v>16.90510985944081</v>
      </c>
      <c r="H76" s="1">
        <v>72.23</v>
      </c>
      <c r="I76" s="1">
        <f t="shared" ref="I76:I84" si="31">$B$62/H76</f>
        <v>15.374451982094236</v>
      </c>
    </row>
    <row r="77" spans="1:9" x14ac:dyDescent="0.3">
      <c r="A77">
        <v>72</v>
      </c>
      <c r="B77" s="1">
        <v>82.04</v>
      </c>
      <c r="C77" s="1">
        <f t="shared" si="28"/>
        <v>13.536039330407931</v>
      </c>
      <c r="D77" s="1">
        <v>87.76</v>
      </c>
      <c r="E77" s="1">
        <f t="shared" si="29"/>
        <v>12.653790641142509</v>
      </c>
      <c r="F77" s="1">
        <v>61.32</v>
      </c>
      <c r="G77" s="1">
        <f t="shared" si="30"/>
        <v>18.109860839312894</v>
      </c>
      <c r="H77" s="1">
        <v>60.1</v>
      </c>
      <c r="I77" s="1">
        <f t="shared" si="31"/>
        <v>18.477481974486967</v>
      </c>
    </row>
    <row r="78" spans="1:9" x14ac:dyDescent="0.3">
      <c r="A78">
        <v>96</v>
      </c>
      <c r="B78" s="1">
        <v>78.319999999999993</v>
      </c>
      <c r="C78" s="1">
        <f t="shared" si="28"/>
        <v>14.178966632618319</v>
      </c>
      <c r="D78" s="1">
        <v>74.430000000000007</v>
      </c>
      <c r="E78" s="1">
        <f t="shared" si="29"/>
        <v>14.920014331138876</v>
      </c>
      <c r="F78" s="1">
        <v>57.65</v>
      </c>
      <c r="G78" s="1">
        <f t="shared" si="30"/>
        <v>19.262734894478175</v>
      </c>
      <c r="H78" s="1">
        <v>59.12</v>
      </c>
      <c r="I78" s="1">
        <f t="shared" si="31"/>
        <v>18.783773116824538</v>
      </c>
    </row>
    <row r="79" spans="1:9" x14ac:dyDescent="0.3">
      <c r="A79">
        <v>128</v>
      </c>
      <c r="B79" s="1">
        <v>68.91</v>
      </c>
      <c r="C79" s="1">
        <f t="shared" si="28"/>
        <v>16.115174382044213</v>
      </c>
      <c r="D79" s="1">
        <v>67.180000000000007</v>
      </c>
      <c r="E79" s="1">
        <f t="shared" si="29"/>
        <v>16.530167708643443</v>
      </c>
      <c r="F79" s="1">
        <v>55.55</v>
      </c>
      <c r="G79" s="1">
        <f t="shared" si="30"/>
        <v>19.990939093909393</v>
      </c>
      <c r="H79" s="1">
        <v>55.33</v>
      </c>
      <c r="I79" s="1">
        <f t="shared" si="31"/>
        <v>20.070425929272847</v>
      </c>
    </row>
    <row r="80" spans="1:9" x14ac:dyDescent="0.3">
      <c r="A80">
        <v>144</v>
      </c>
      <c r="B80" s="1">
        <v>64.650000000000006</v>
      </c>
      <c r="C80" s="1">
        <f t="shared" si="28"/>
        <v>17.177055942253155</v>
      </c>
      <c r="D80" s="1">
        <v>63.2</v>
      </c>
      <c r="E80" s="1">
        <f t="shared" si="29"/>
        <v>17.571149789029533</v>
      </c>
      <c r="F80" s="1">
        <v>50.71</v>
      </c>
      <c r="G80" s="1">
        <f t="shared" si="30"/>
        <v>21.898967987905081</v>
      </c>
      <c r="H80" s="1">
        <v>50.15</v>
      </c>
      <c r="I80" s="1">
        <f t="shared" si="31"/>
        <v>22.143502824858757</v>
      </c>
    </row>
    <row r="81" spans="1:9" x14ac:dyDescent="0.3">
      <c r="A81">
        <v>176</v>
      </c>
      <c r="B81" s="1">
        <v>61.06</v>
      </c>
      <c r="C81" s="1">
        <f t="shared" si="28"/>
        <v>18.186974560541543</v>
      </c>
      <c r="D81" s="1">
        <v>60.56</v>
      </c>
      <c r="E81" s="1">
        <f t="shared" si="29"/>
        <v>18.337131219726992</v>
      </c>
      <c r="F81" s="1">
        <v>54.09</v>
      </c>
      <c r="G81" s="1">
        <f t="shared" si="30"/>
        <v>20.530535527207739</v>
      </c>
      <c r="H81" s="1">
        <v>53.76</v>
      </c>
      <c r="I81" s="1">
        <f t="shared" si="31"/>
        <v>20.656560019841272</v>
      </c>
    </row>
    <row r="82" spans="1:9" x14ac:dyDescent="0.3">
      <c r="A82">
        <v>192</v>
      </c>
      <c r="B82" s="1">
        <v>57.3</v>
      </c>
      <c r="C82" s="1">
        <f t="shared" si="28"/>
        <v>19.380395578824899</v>
      </c>
      <c r="D82" s="1">
        <v>62.67</v>
      </c>
      <c r="E82" s="1">
        <f t="shared" si="29"/>
        <v>17.719748949523961</v>
      </c>
      <c r="F82" s="1">
        <v>54.79</v>
      </c>
      <c r="G82" s="1">
        <f t="shared" si="30"/>
        <v>20.268236296161099</v>
      </c>
      <c r="H82" s="1">
        <v>49.44</v>
      </c>
      <c r="I82" s="1">
        <f t="shared" si="31"/>
        <v>22.461502157497304</v>
      </c>
    </row>
    <row r="83" spans="1:9" x14ac:dyDescent="0.3">
      <c r="A83">
        <v>256</v>
      </c>
      <c r="B83" s="1">
        <v>59.66</v>
      </c>
      <c r="C83" s="1">
        <f t="shared" si="28"/>
        <v>18.613755726896862</v>
      </c>
      <c r="D83" s="1">
        <v>57.51</v>
      </c>
      <c r="E83" s="1">
        <f t="shared" si="29"/>
        <v>19.309627311192259</v>
      </c>
      <c r="F83" s="1">
        <v>44.63</v>
      </c>
      <c r="G83" s="1">
        <f t="shared" si="30"/>
        <v>24.882291433266111</v>
      </c>
      <c r="H83" s="1">
        <v>48.9</v>
      </c>
      <c r="I83" s="1">
        <f t="shared" si="31"/>
        <v>22.709543285616906</v>
      </c>
    </row>
    <row r="84" spans="1:9" x14ac:dyDescent="0.3">
      <c r="A84">
        <v>288</v>
      </c>
      <c r="B84" s="1">
        <v>55.16</v>
      </c>
      <c r="C84" s="1">
        <f>$B$62/D118</f>
        <v>18.613755726896862</v>
      </c>
      <c r="D84" s="1">
        <v>56.29</v>
      </c>
      <c r="E84" s="1">
        <f t="shared" si="29"/>
        <v>19.728134067625984</v>
      </c>
      <c r="F84" s="1">
        <v>50.94</v>
      </c>
      <c r="G84" s="1">
        <f t="shared" si="30"/>
        <v>21.800091611045676</v>
      </c>
      <c r="H84" s="1">
        <v>48.12</v>
      </c>
      <c r="I84" s="1">
        <f t="shared" si="31"/>
        <v>23.077653089498476</v>
      </c>
    </row>
    <row r="85" spans="1:9" x14ac:dyDescent="0.3">
      <c r="A85" s="2"/>
      <c r="B85" s="1"/>
      <c r="C85" s="2"/>
      <c r="D85" s="1"/>
      <c r="F85" s="2"/>
      <c r="H85" s="2"/>
    </row>
    <row r="87" spans="1:9" x14ac:dyDescent="0.3">
      <c r="A87" t="s">
        <v>3</v>
      </c>
      <c r="B87" t="s">
        <v>23</v>
      </c>
    </row>
    <row r="88" spans="1:9" x14ac:dyDescent="0.3">
      <c r="A88" t="s">
        <v>1</v>
      </c>
      <c r="B88" t="s">
        <v>16</v>
      </c>
      <c r="C88" t="s">
        <v>19</v>
      </c>
      <c r="D88" t="s">
        <v>16</v>
      </c>
      <c r="E88" s="3" t="s">
        <v>18</v>
      </c>
      <c r="F88" t="s">
        <v>15</v>
      </c>
      <c r="G88" s="3" t="s">
        <v>19</v>
      </c>
      <c r="H88" t="s">
        <v>15</v>
      </c>
      <c r="I88" s="3" t="s">
        <v>18</v>
      </c>
    </row>
    <row r="89" spans="1:9" x14ac:dyDescent="0.3">
      <c r="A89">
        <v>48</v>
      </c>
      <c r="B89" s="1">
        <f>'update-fx1000-average'!E85</f>
        <v>1239.1333333333334</v>
      </c>
      <c r="C89" s="1">
        <f>$B$89/B89</f>
        <v>1</v>
      </c>
      <c r="D89" s="1"/>
      <c r="E89" s="1"/>
      <c r="F89" s="1">
        <f>'update-fx1000-average'!E97</f>
        <v>684.85333333333335</v>
      </c>
      <c r="G89" s="1">
        <f>$B$89/F89</f>
        <v>1.8093411728058564</v>
      </c>
      <c r="H89" s="1">
        <f>'update-fx1000-average'!I97</f>
        <v>875.79333333333341</v>
      </c>
      <c r="I89" s="1">
        <f>$B$89/H89</f>
        <v>1.4148695658793171</v>
      </c>
    </row>
    <row r="90" spans="1:9" x14ac:dyDescent="0.3">
      <c r="A90">
        <v>64</v>
      </c>
      <c r="B90" s="1">
        <f>'update-fx1000-average'!E86</f>
        <v>1284.7866666666666</v>
      </c>
      <c r="C90" s="1">
        <f t="shared" ref="C90:C98" si="32">$B$89/B90</f>
        <v>0.96446621488392381</v>
      </c>
      <c r="D90" s="1"/>
      <c r="E90" s="1"/>
      <c r="F90" s="1">
        <f>'update-fx1000-average'!E98</f>
        <v>506.9666666666667</v>
      </c>
      <c r="G90" s="1">
        <f t="shared" ref="G90:G98" si="33">$B$89/F90</f>
        <v>2.4442106647379842</v>
      </c>
      <c r="H90" s="1">
        <f>'update-fx1000-average'!I98</f>
        <v>562.87333333333333</v>
      </c>
      <c r="I90" s="1">
        <f t="shared" ref="I90:I98" si="34">$B$89/H90</f>
        <v>2.2014425980978554</v>
      </c>
    </row>
    <row r="91" spans="1:9" x14ac:dyDescent="0.3">
      <c r="A91">
        <v>72</v>
      </c>
      <c r="B91" s="1">
        <f>'update-fx1000-average'!E87</f>
        <v>1004.2400000000001</v>
      </c>
      <c r="C91" s="1">
        <f t="shared" si="32"/>
        <v>1.233901590589235</v>
      </c>
      <c r="D91" s="1"/>
      <c r="E91" s="1"/>
      <c r="F91" s="1">
        <f>'update-fx1000-average'!E99</f>
        <v>424.80999999999995</v>
      </c>
      <c r="G91" s="1">
        <f t="shared" si="33"/>
        <v>2.9169118743281315</v>
      </c>
      <c r="H91" s="1">
        <f>'update-fx1000-average'!I99</f>
        <v>440.8966666666667</v>
      </c>
      <c r="I91" s="1">
        <f t="shared" si="34"/>
        <v>2.8104846940704169</v>
      </c>
    </row>
    <row r="92" spans="1:9" x14ac:dyDescent="0.3">
      <c r="A92">
        <v>96</v>
      </c>
      <c r="B92" s="1">
        <f>'update-fx1000-average'!E88</f>
        <v>741.23666666666668</v>
      </c>
      <c r="C92" s="1">
        <f t="shared" si="32"/>
        <v>1.6717107896263452</v>
      </c>
      <c r="D92" s="1"/>
      <c r="E92" s="1"/>
      <c r="F92" s="1">
        <f>'update-fx1000-average'!E100</f>
        <v>383.80666666666667</v>
      </c>
      <c r="G92" s="1">
        <f t="shared" si="33"/>
        <v>3.228535200013896</v>
      </c>
      <c r="H92" s="1">
        <f>'update-fx1000-average'!I100</f>
        <v>395.82666666666665</v>
      </c>
      <c r="I92" s="1">
        <f t="shared" si="34"/>
        <v>3.1304948293866004</v>
      </c>
    </row>
    <row r="93" spans="1:9" x14ac:dyDescent="0.3">
      <c r="A93">
        <v>128</v>
      </c>
      <c r="B93" s="1">
        <f>'update-fx1000-average'!E89</f>
        <v>545.68333333333339</v>
      </c>
      <c r="C93" s="1">
        <f t="shared" si="32"/>
        <v>2.2707919733667268</v>
      </c>
      <c r="D93" s="1"/>
      <c r="E93" s="1"/>
      <c r="F93" s="1">
        <f>'update-fx1000-average'!E101</f>
        <v>278.38</v>
      </c>
      <c r="G93" s="1">
        <f t="shared" si="33"/>
        <v>4.4512297339368256</v>
      </c>
      <c r="H93" s="1">
        <f>'update-fx1000-average'!I101</f>
        <v>316.8533333333333</v>
      </c>
      <c r="I93" s="1">
        <f t="shared" si="34"/>
        <v>3.9107473489311571</v>
      </c>
    </row>
    <row r="94" spans="1:9" x14ac:dyDescent="0.3">
      <c r="A94">
        <v>144</v>
      </c>
      <c r="B94" s="1">
        <f>'update-fx1000-average'!E90</f>
        <v>478.03666666666669</v>
      </c>
      <c r="C94" s="1">
        <f t="shared" si="32"/>
        <v>2.5921303107850862</v>
      </c>
      <c r="D94" s="1"/>
      <c r="E94" s="1"/>
      <c r="F94" s="1">
        <f>'update-fx1000-average'!E102</f>
        <v>261.97666666666663</v>
      </c>
      <c r="G94" s="1">
        <f t="shared" si="33"/>
        <v>4.7299377807183856</v>
      </c>
      <c r="H94" s="1">
        <f>'update-fx1000-average'!I102</f>
        <v>320.40666666666669</v>
      </c>
      <c r="I94" s="1">
        <f t="shared" si="34"/>
        <v>3.8673768752210731</v>
      </c>
    </row>
    <row r="95" spans="1:9" x14ac:dyDescent="0.3">
      <c r="A95">
        <v>176</v>
      </c>
      <c r="B95" s="1">
        <f>'update-fx1000-average'!E91</f>
        <v>439.06666666666666</v>
      </c>
      <c r="C95" s="1">
        <f t="shared" si="32"/>
        <v>2.8221986030974797</v>
      </c>
      <c r="D95" s="1"/>
      <c r="E95" s="1"/>
      <c r="F95" s="1">
        <f>'update-fx1000-average'!E103</f>
        <v>276.61999999999995</v>
      </c>
      <c r="G95" s="1">
        <f t="shared" si="33"/>
        <v>4.4795507675993553</v>
      </c>
      <c r="H95" s="1">
        <f>'update-fx1000-average'!I103</f>
        <v>318.21333333333331</v>
      </c>
      <c r="I95" s="1">
        <f t="shared" si="34"/>
        <v>3.8940333528869528</v>
      </c>
    </row>
    <row r="96" spans="1:9" x14ac:dyDescent="0.3">
      <c r="A96">
        <v>192</v>
      </c>
      <c r="B96" s="1">
        <f>'update-fx1000-average'!E92</f>
        <v>417.73666666666668</v>
      </c>
      <c r="C96" s="1">
        <f t="shared" si="32"/>
        <v>2.9663025350898895</v>
      </c>
      <c r="D96" s="1"/>
      <c r="E96" s="1"/>
      <c r="F96" s="1">
        <f>'update-fx1000-average'!E104</f>
        <v>252.07666666666668</v>
      </c>
      <c r="G96" s="1">
        <f t="shared" si="33"/>
        <v>4.9157002499239653</v>
      </c>
      <c r="H96" s="1">
        <f>'update-fx1000-average'!I104</f>
        <v>284.9733333333333</v>
      </c>
      <c r="I96" s="1">
        <f t="shared" si="34"/>
        <v>4.3482431104664769</v>
      </c>
    </row>
    <row r="97" spans="1:9" x14ac:dyDescent="0.3">
      <c r="A97">
        <v>256</v>
      </c>
      <c r="B97" s="1">
        <f>'update-fx1000-average'!E93</f>
        <v>347.97333333333336</v>
      </c>
      <c r="C97" s="1">
        <f t="shared" si="32"/>
        <v>3.5610008429764735</v>
      </c>
      <c r="D97" s="1"/>
      <c r="E97" s="1"/>
      <c r="F97" s="1">
        <f>'update-fx1000-average'!E105</f>
        <v>234.45666666666668</v>
      </c>
      <c r="G97" s="1">
        <f t="shared" si="33"/>
        <v>5.285127315637574</v>
      </c>
      <c r="H97" s="1">
        <f>'update-fx1000-average'!I105</f>
        <v>262.26</v>
      </c>
      <c r="I97" s="1">
        <f t="shared" si="34"/>
        <v>4.7248277790487814</v>
      </c>
    </row>
    <row r="98" spans="1:9" x14ac:dyDescent="0.3">
      <c r="A98">
        <v>288</v>
      </c>
      <c r="B98" s="1">
        <f>'update-fx1000-average'!E94</f>
        <v>376.2166666666667</v>
      </c>
      <c r="C98" s="1">
        <f t="shared" si="32"/>
        <v>3.2936694280777923</v>
      </c>
      <c r="D98" s="1"/>
      <c r="E98" s="1"/>
      <c r="F98" s="1">
        <f>'update-fx1000-average'!E106</f>
        <v>247.61333333333334</v>
      </c>
      <c r="G98" s="1">
        <f t="shared" si="33"/>
        <v>5.0043077917182703</v>
      </c>
      <c r="H98" s="1">
        <f>'update-fx1000-average'!I106</f>
        <v>237</v>
      </c>
      <c r="I98" s="1">
        <f t="shared" si="34"/>
        <v>5.2284106891701834</v>
      </c>
    </row>
    <row r="100" spans="1:9" x14ac:dyDescent="0.3">
      <c r="B100" t="s">
        <v>24</v>
      </c>
    </row>
    <row r="101" spans="1:9" x14ac:dyDescent="0.3">
      <c r="A101" t="s">
        <v>1</v>
      </c>
      <c r="B101" t="s">
        <v>16</v>
      </c>
      <c r="C101" t="s">
        <v>19</v>
      </c>
      <c r="D101" t="s">
        <v>16</v>
      </c>
      <c r="E101" s="3" t="s">
        <v>18</v>
      </c>
      <c r="F101" t="s">
        <v>15</v>
      </c>
      <c r="G101" s="3" t="s">
        <v>19</v>
      </c>
      <c r="H101" t="s">
        <v>15</v>
      </c>
      <c r="I101" s="3" t="s">
        <v>18</v>
      </c>
    </row>
    <row r="102" spans="1:9" x14ac:dyDescent="0.3">
      <c r="A102">
        <v>48</v>
      </c>
      <c r="B102" s="1">
        <v>220.15</v>
      </c>
      <c r="C102" s="1">
        <f>$B$89/B102</f>
        <v>5.6285865697630406</v>
      </c>
      <c r="D102" s="1">
        <v>189.99</v>
      </c>
      <c r="E102" s="1">
        <f>$B$89/D102</f>
        <v>6.5220976542625051</v>
      </c>
      <c r="F102" s="1">
        <v>140.86000000000001</v>
      </c>
      <c r="G102" s="1">
        <f>$B$89/F102</f>
        <v>8.7969141937621274</v>
      </c>
      <c r="H102" s="1">
        <v>124.01</v>
      </c>
      <c r="I102" s="1">
        <f>$B$89/H102</f>
        <v>9.9922049297099704</v>
      </c>
    </row>
    <row r="103" spans="1:9" x14ac:dyDescent="0.3">
      <c r="A103">
        <v>64</v>
      </c>
      <c r="B103" s="1">
        <v>157.16</v>
      </c>
      <c r="C103" s="1">
        <f t="shared" ref="C103:C111" si="35">$B$89/B103</f>
        <v>7.8845338084330203</v>
      </c>
      <c r="D103" s="1">
        <v>125.81</v>
      </c>
      <c r="E103" s="1">
        <f t="shared" ref="E103:E111" si="36">$B$89/D103</f>
        <v>9.8492435683438</v>
      </c>
      <c r="F103" s="1">
        <v>106.88</v>
      </c>
      <c r="G103" s="1">
        <f t="shared" ref="G103:G111" si="37">$B$89/F103</f>
        <v>11.593687624750501</v>
      </c>
      <c r="H103" s="1">
        <v>110.96</v>
      </c>
      <c r="I103" s="1">
        <f t="shared" ref="I103:I111" si="38">$B$89/H103</f>
        <v>11.167387647200194</v>
      </c>
    </row>
    <row r="104" spans="1:9" x14ac:dyDescent="0.3">
      <c r="A104">
        <v>72</v>
      </c>
      <c r="B104" s="1">
        <v>147.88</v>
      </c>
      <c r="C104" s="1">
        <f t="shared" si="35"/>
        <v>8.3793165629789925</v>
      </c>
      <c r="D104" s="1">
        <v>126.52</v>
      </c>
      <c r="E104" s="1">
        <f t="shared" si="36"/>
        <v>9.7939719675413652</v>
      </c>
      <c r="F104" s="1">
        <v>111.22</v>
      </c>
      <c r="G104" s="1">
        <f t="shared" si="37"/>
        <v>11.141281544086796</v>
      </c>
      <c r="H104" s="1">
        <v>93.81</v>
      </c>
      <c r="I104" s="1">
        <f t="shared" si="38"/>
        <v>13.208968482393491</v>
      </c>
    </row>
    <row r="105" spans="1:9" x14ac:dyDescent="0.3">
      <c r="A105">
        <v>96</v>
      </c>
      <c r="B105" s="1">
        <v>140.71</v>
      </c>
      <c r="C105" s="1">
        <f t="shared" si="35"/>
        <v>8.8062919005993425</v>
      </c>
      <c r="D105" s="1">
        <v>108.46</v>
      </c>
      <c r="E105" s="1">
        <f t="shared" si="36"/>
        <v>11.424795623578587</v>
      </c>
      <c r="F105" s="1">
        <v>93.48</v>
      </c>
      <c r="G105" s="1">
        <f t="shared" si="37"/>
        <v>13.255598345457139</v>
      </c>
      <c r="H105" s="1">
        <v>84.79</v>
      </c>
      <c r="I105" s="1">
        <f t="shared" si="38"/>
        <v>14.614144749773951</v>
      </c>
    </row>
    <row r="106" spans="1:9" x14ac:dyDescent="0.3">
      <c r="A106">
        <v>128</v>
      </c>
      <c r="B106" s="1">
        <v>104.49</v>
      </c>
      <c r="C106" s="1">
        <f t="shared" si="35"/>
        <v>11.858870067311068</v>
      </c>
      <c r="D106" s="1">
        <v>86.8</v>
      </c>
      <c r="E106" s="1">
        <f t="shared" si="36"/>
        <v>14.275729646697391</v>
      </c>
      <c r="F106" s="1">
        <v>78.72</v>
      </c>
      <c r="G106" s="1">
        <f t="shared" si="37"/>
        <v>15.741023035230354</v>
      </c>
      <c r="H106" s="1">
        <v>82.67</v>
      </c>
      <c r="I106" s="1">
        <f t="shared" si="38"/>
        <v>14.988911737429943</v>
      </c>
    </row>
    <row r="107" spans="1:9" x14ac:dyDescent="0.3">
      <c r="A107">
        <v>144</v>
      </c>
      <c r="B107" s="1">
        <v>116.22</v>
      </c>
      <c r="C107" s="1">
        <f t="shared" si="35"/>
        <v>10.661962943842139</v>
      </c>
      <c r="D107" s="1">
        <v>99.1</v>
      </c>
      <c r="E107" s="1">
        <f t="shared" si="36"/>
        <v>12.503868146653215</v>
      </c>
      <c r="F107" s="1">
        <v>76.099999999999994</v>
      </c>
      <c r="G107" s="1">
        <f t="shared" si="37"/>
        <v>16.282961016206748</v>
      </c>
      <c r="H107" s="1">
        <v>73.45</v>
      </c>
      <c r="I107" s="1">
        <f t="shared" si="38"/>
        <v>16.870433401406853</v>
      </c>
    </row>
    <row r="108" spans="1:9" x14ac:dyDescent="0.3">
      <c r="A108">
        <v>176</v>
      </c>
      <c r="B108" s="1">
        <v>91.61</v>
      </c>
      <c r="C108" s="1">
        <f t="shared" si="35"/>
        <v>13.526179820252521</v>
      </c>
      <c r="D108" s="1">
        <v>83.83</v>
      </c>
      <c r="E108" s="1">
        <f t="shared" si="36"/>
        <v>14.781502246610204</v>
      </c>
      <c r="F108" s="1">
        <v>79.05</v>
      </c>
      <c r="G108" s="1">
        <f t="shared" si="37"/>
        <v>15.675310984608899</v>
      </c>
      <c r="H108" s="1">
        <v>65.7</v>
      </c>
      <c r="I108" s="1">
        <f t="shared" si="38"/>
        <v>18.860476915271438</v>
      </c>
    </row>
    <row r="109" spans="1:9" x14ac:dyDescent="0.3">
      <c r="A109">
        <v>192</v>
      </c>
      <c r="B109" s="1">
        <v>96.96</v>
      </c>
      <c r="C109" s="1">
        <f t="shared" si="35"/>
        <v>12.779840484048407</v>
      </c>
      <c r="D109" s="1">
        <v>82.88</v>
      </c>
      <c r="E109" s="1">
        <f t="shared" si="36"/>
        <v>14.950933075933078</v>
      </c>
      <c r="F109" s="1">
        <v>70.81</v>
      </c>
      <c r="G109" s="1">
        <f t="shared" si="37"/>
        <v>17.499411570870404</v>
      </c>
      <c r="H109" s="1">
        <v>68.680000000000007</v>
      </c>
      <c r="I109" s="1">
        <f t="shared" si="38"/>
        <v>18.042127742185983</v>
      </c>
    </row>
    <row r="110" spans="1:9" x14ac:dyDescent="0.3">
      <c r="A110">
        <v>256</v>
      </c>
      <c r="B110" s="1">
        <v>78.36</v>
      </c>
      <c r="C110" s="1">
        <f t="shared" si="35"/>
        <v>15.813340139526971</v>
      </c>
      <c r="D110" s="1">
        <v>79.2</v>
      </c>
      <c r="E110" s="1">
        <f t="shared" si="36"/>
        <v>15.645622895622896</v>
      </c>
      <c r="F110" s="1">
        <v>58.48</v>
      </c>
      <c r="G110" s="1">
        <f t="shared" si="37"/>
        <v>21.1890104879161</v>
      </c>
      <c r="H110" s="1">
        <v>60.1</v>
      </c>
      <c r="I110" s="1">
        <f t="shared" si="38"/>
        <v>20.617859123682752</v>
      </c>
    </row>
    <row r="111" spans="1:9" x14ac:dyDescent="0.3">
      <c r="A111">
        <v>288</v>
      </c>
      <c r="B111" s="1">
        <v>78.040000000000006</v>
      </c>
      <c r="C111" s="1">
        <f t="shared" si="35"/>
        <v>15.878182128822827</v>
      </c>
      <c r="D111" s="1">
        <v>73.11</v>
      </c>
      <c r="E111" s="1">
        <f t="shared" si="36"/>
        <v>16.948889800756852</v>
      </c>
      <c r="F111" s="1">
        <v>63.94</v>
      </c>
      <c r="G111" s="1">
        <f t="shared" si="37"/>
        <v>19.379626733395895</v>
      </c>
      <c r="H111" s="1">
        <v>66.540000000000006</v>
      </c>
      <c r="I111" s="1">
        <f t="shared" si="38"/>
        <v>18.622382526800923</v>
      </c>
    </row>
    <row r="113" spans="1:4" x14ac:dyDescent="0.3">
      <c r="B113" t="s">
        <v>26</v>
      </c>
    </row>
    <row r="114" spans="1:4" x14ac:dyDescent="0.3">
      <c r="B114" t="s">
        <v>8</v>
      </c>
      <c r="D114" t="s">
        <v>22</v>
      </c>
    </row>
    <row r="115" spans="1:4" x14ac:dyDescent="0.3">
      <c r="A115" t="s">
        <v>13</v>
      </c>
      <c r="B115" t="s">
        <v>25</v>
      </c>
      <c r="D115" t="s">
        <v>25</v>
      </c>
    </row>
    <row r="116" spans="1:4" x14ac:dyDescent="0.3">
      <c r="A116">
        <v>10</v>
      </c>
      <c r="B116" s="1">
        <f>B16</f>
        <v>213.47666666666669</v>
      </c>
      <c r="D116" s="1">
        <f>B29</f>
        <v>45.24</v>
      </c>
    </row>
    <row r="117" spans="1:4" x14ac:dyDescent="0.3">
      <c r="A117">
        <v>20</v>
      </c>
      <c r="B117" s="1">
        <f>B43</f>
        <v>240.53666666666663</v>
      </c>
      <c r="D117" s="1">
        <f>B56</f>
        <v>51.66</v>
      </c>
    </row>
    <row r="118" spans="1:4" x14ac:dyDescent="0.3">
      <c r="A118">
        <v>32</v>
      </c>
      <c r="B118" s="1">
        <f>B70</f>
        <v>274.57333333333332</v>
      </c>
      <c r="D118" s="1">
        <f>B83</f>
        <v>59.66</v>
      </c>
    </row>
    <row r="119" spans="1:4" x14ac:dyDescent="0.3">
      <c r="A119">
        <v>64</v>
      </c>
      <c r="B119" s="1">
        <f>B97</f>
        <v>347.97333333333336</v>
      </c>
      <c r="D119" s="1">
        <f>B110</f>
        <v>78.36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628F-EC65-431D-9DE4-64FA07FF33E7}">
  <dimension ref="A1:J107"/>
  <sheetViews>
    <sheetView topLeftCell="A85" workbookViewId="0">
      <selection activeCell="I45" sqref="I45"/>
    </sheetView>
  </sheetViews>
  <sheetFormatPr defaultRowHeight="16.2" x14ac:dyDescent="0.3"/>
  <cols>
    <col min="1" max="1" width="12.88671875" customWidth="1"/>
    <col min="2" max="10" width="13.77734375" customWidth="1"/>
  </cols>
  <sheetData>
    <row r="1" spans="1:10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 t="s">
        <v>7</v>
      </c>
    </row>
    <row r="4" spans="1:10" x14ac:dyDescent="0.3">
      <c r="A4" s="2" t="s">
        <v>2</v>
      </c>
    </row>
    <row r="5" spans="1:10" x14ac:dyDescent="0.3">
      <c r="A5" t="s">
        <v>5</v>
      </c>
      <c r="B5" t="s">
        <v>23</v>
      </c>
    </row>
    <row r="6" spans="1:10" x14ac:dyDescent="0.3">
      <c r="A6" t="s">
        <v>1</v>
      </c>
      <c r="B6" t="s">
        <v>27</v>
      </c>
      <c r="E6" t="s">
        <v>29</v>
      </c>
      <c r="F6" t="s">
        <v>28</v>
      </c>
    </row>
    <row r="7" spans="1:10" x14ac:dyDescent="0.3">
      <c r="A7">
        <v>48</v>
      </c>
      <c r="B7" s="1">
        <v>956.37</v>
      </c>
      <c r="C7" s="1">
        <v>801.84</v>
      </c>
      <c r="D7" s="1">
        <v>1154.24</v>
      </c>
      <c r="E7" s="1">
        <f>AVERAGE(B7:D7)</f>
        <v>970.81666666666661</v>
      </c>
      <c r="F7" s="1">
        <v>700.13</v>
      </c>
      <c r="G7" s="1">
        <v>623.57000000000005</v>
      </c>
      <c r="H7" s="1">
        <v>815.19</v>
      </c>
      <c r="I7" s="1">
        <f>AVERAGE(F7:H7)</f>
        <v>712.96333333333348</v>
      </c>
    </row>
    <row r="8" spans="1:10" x14ac:dyDescent="0.3">
      <c r="A8">
        <v>64</v>
      </c>
      <c r="B8" s="1">
        <v>540.30999999999995</v>
      </c>
      <c r="C8" s="1">
        <v>460.93</v>
      </c>
      <c r="D8" s="1">
        <v>458.97</v>
      </c>
      <c r="E8" s="1">
        <f t="shared" ref="E8:E16" si="0">AVERAGE(B8:D8)</f>
        <v>486.73666666666668</v>
      </c>
      <c r="F8" s="1">
        <v>627.29999999999995</v>
      </c>
      <c r="G8" s="1">
        <v>436.82</v>
      </c>
      <c r="H8" s="1">
        <v>534.34</v>
      </c>
      <c r="I8" s="1">
        <f t="shared" ref="I8:I16" si="1">AVERAGE(F8:H8)</f>
        <v>532.82000000000005</v>
      </c>
      <c r="J8" s="1"/>
    </row>
    <row r="9" spans="1:10" x14ac:dyDescent="0.3">
      <c r="A9">
        <v>72</v>
      </c>
      <c r="B9" s="1">
        <v>539.64</v>
      </c>
      <c r="C9" s="1">
        <v>458.1</v>
      </c>
      <c r="D9" s="1">
        <v>504.87</v>
      </c>
      <c r="E9" s="1">
        <f t="shared" si="0"/>
        <v>500.87000000000006</v>
      </c>
      <c r="F9" s="1">
        <v>556.54999999999995</v>
      </c>
      <c r="G9" s="1">
        <v>437.51</v>
      </c>
      <c r="H9" s="1">
        <v>469.26</v>
      </c>
      <c r="I9" s="1">
        <f t="shared" si="1"/>
        <v>487.77333333333331</v>
      </c>
      <c r="J9" s="1"/>
    </row>
    <row r="10" spans="1:10" x14ac:dyDescent="0.3">
      <c r="A10">
        <v>96</v>
      </c>
      <c r="B10" s="1">
        <v>478.66</v>
      </c>
      <c r="C10" s="1">
        <v>366.94</v>
      </c>
      <c r="D10" s="1">
        <v>350.05</v>
      </c>
      <c r="E10" s="1">
        <f t="shared" si="0"/>
        <v>398.55</v>
      </c>
      <c r="F10" s="1">
        <v>465.61</v>
      </c>
      <c r="G10" s="1">
        <v>346.97</v>
      </c>
      <c r="H10" s="1">
        <v>383.89</v>
      </c>
      <c r="I10" s="1">
        <f t="shared" si="1"/>
        <v>398.82333333333332</v>
      </c>
      <c r="J10" s="1"/>
    </row>
    <row r="11" spans="1:10" x14ac:dyDescent="0.3">
      <c r="A11">
        <v>128</v>
      </c>
      <c r="B11" s="1">
        <v>313</v>
      </c>
      <c r="C11" s="1">
        <v>265.12</v>
      </c>
      <c r="D11" s="1">
        <v>274.89999999999998</v>
      </c>
      <c r="E11" s="1">
        <f t="shared" si="0"/>
        <v>284.33999999999997</v>
      </c>
      <c r="F11" s="1">
        <v>304.02</v>
      </c>
      <c r="G11" s="1">
        <v>287.16000000000003</v>
      </c>
      <c r="H11" s="1">
        <v>268.43</v>
      </c>
      <c r="I11" s="1">
        <f t="shared" si="1"/>
        <v>286.53666666666669</v>
      </c>
      <c r="J11" s="1"/>
    </row>
    <row r="12" spans="1:10" x14ac:dyDescent="0.3">
      <c r="A12">
        <v>144</v>
      </c>
      <c r="B12" s="1">
        <v>370.99</v>
      </c>
      <c r="C12" s="1">
        <v>286.8</v>
      </c>
      <c r="D12" s="1">
        <v>278.25</v>
      </c>
      <c r="E12" s="1">
        <f t="shared" si="0"/>
        <v>312.01333333333332</v>
      </c>
      <c r="F12" s="1">
        <v>309.45</v>
      </c>
      <c r="G12" s="1">
        <v>260.48</v>
      </c>
      <c r="H12" s="1">
        <v>370.2</v>
      </c>
      <c r="I12" s="1">
        <f t="shared" si="1"/>
        <v>313.37666666666672</v>
      </c>
      <c r="J12" s="1"/>
    </row>
    <row r="13" spans="1:10" x14ac:dyDescent="0.3">
      <c r="A13">
        <v>176</v>
      </c>
      <c r="B13" s="1">
        <v>293.60000000000002</v>
      </c>
      <c r="C13" s="1">
        <v>218.5</v>
      </c>
      <c r="D13" s="1">
        <v>327.73</v>
      </c>
      <c r="E13" s="1">
        <f t="shared" si="0"/>
        <v>279.94333333333333</v>
      </c>
      <c r="F13" s="1">
        <v>301.95</v>
      </c>
      <c r="G13" s="1">
        <v>246.16</v>
      </c>
      <c r="H13" s="1">
        <v>328.85</v>
      </c>
      <c r="I13" s="1">
        <f t="shared" si="1"/>
        <v>292.32</v>
      </c>
      <c r="J13" s="1"/>
    </row>
    <row r="14" spans="1:10" x14ac:dyDescent="0.3">
      <c r="A14">
        <v>192</v>
      </c>
      <c r="B14" s="1">
        <v>324.33999999999997</v>
      </c>
      <c r="C14" s="1">
        <v>243.52</v>
      </c>
      <c r="D14" s="1">
        <v>222.76</v>
      </c>
      <c r="E14" s="1">
        <f t="shared" si="0"/>
        <v>263.54000000000002</v>
      </c>
      <c r="F14" s="1">
        <v>270</v>
      </c>
      <c r="G14" s="1">
        <v>230.04</v>
      </c>
      <c r="H14" s="1">
        <v>417.37</v>
      </c>
      <c r="I14" s="1">
        <f t="shared" si="1"/>
        <v>305.80333333333334</v>
      </c>
      <c r="J14" s="1"/>
    </row>
    <row r="15" spans="1:10" x14ac:dyDescent="0.3">
      <c r="A15">
        <v>256</v>
      </c>
      <c r="B15" s="1">
        <v>253.35</v>
      </c>
      <c r="C15" s="1">
        <v>179.13</v>
      </c>
      <c r="D15" s="1">
        <v>207.95</v>
      </c>
      <c r="E15" s="1">
        <f t="shared" si="0"/>
        <v>213.47666666666669</v>
      </c>
      <c r="F15" s="1">
        <v>241.03</v>
      </c>
      <c r="G15" s="1">
        <v>203.59</v>
      </c>
      <c r="H15" s="1">
        <v>282.45999999999998</v>
      </c>
      <c r="I15" s="1">
        <f t="shared" si="1"/>
        <v>242.35999999999999</v>
      </c>
      <c r="J15" s="1"/>
    </row>
    <row r="16" spans="1:10" x14ac:dyDescent="0.3">
      <c r="A16">
        <v>288</v>
      </c>
      <c r="B16" s="1">
        <v>254.58</v>
      </c>
      <c r="C16" s="1">
        <v>176.89</v>
      </c>
      <c r="D16" s="1">
        <v>195.79</v>
      </c>
      <c r="E16" s="1">
        <f t="shared" si="0"/>
        <v>209.08666666666667</v>
      </c>
      <c r="F16" s="1">
        <v>242.57</v>
      </c>
      <c r="G16" s="1">
        <v>203.11</v>
      </c>
      <c r="H16" s="1">
        <v>287.8</v>
      </c>
      <c r="I16" s="1">
        <f t="shared" si="1"/>
        <v>244.49333333333334</v>
      </c>
      <c r="J16" s="1"/>
    </row>
    <row r="17" spans="1:10" x14ac:dyDescent="0.3">
      <c r="B17" s="1">
        <f>SUM(B7:B16)/3600</f>
        <v>1.2013444444444443</v>
      </c>
      <c r="F17" s="1">
        <f>SUM(F7:F16)/3600</f>
        <v>1.1162805555555555</v>
      </c>
      <c r="G17" s="1"/>
      <c r="H17" s="1"/>
      <c r="I17" s="1"/>
      <c r="J17" s="1"/>
    </row>
    <row r="18" spans="1:10" x14ac:dyDescent="0.3">
      <c r="A18" t="s">
        <v>1</v>
      </c>
      <c r="B18" t="s">
        <v>30</v>
      </c>
      <c r="E18" t="s">
        <v>29</v>
      </c>
      <c r="F18" t="s">
        <v>31</v>
      </c>
    </row>
    <row r="19" spans="1:10" x14ac:dyDescent="0.3">
      <c r="A19">
        <v>48</v>
      </c>
      <c r="B19" s="1">
        <v>527.29</v>
      </c>
      <c r="C19" s="1">
        <v>1629.61</v>
      </c>
      <c r="D19" s="1">
        <v>625.91999999999996</v>
      </c>
      <c r="E19" s="1">
        <f>AVERAGE(B19:D19)</f>
        <v>927.60666666666657</v>
      </c>
      <c r="F19" s="1">
        <v>507.33</v>
      </c>
      <c r="G19" s="1">
        <v>914.52</v>
      </c>
      <c r="H19" s="1">
        <v>216.46</v>
      </c>
      <c r="I19" s="1">
        <f>AVERAGE(F19:H19)</f>
        <v>546.10333333333335</v>
      </c>
    </row>
    <row r="20" spans="1:10" x14ac:dyDescent="0.3">
      <c r="A20">
        <v>64</v>
      </c>
      <c r="B20" s="1">
        <v>423.65</v>
      </c>
      <c r="C20" s="1">
        <v>765.64</v>
      </c>
      <c r="D20" s="1">
        <v>332.44</v>
      </c>
      <c r="E20" s="1">
        <f t="shared" ref="E20:E28" si="2">AVERAGE(B20:D20)</f>
        <v>507.24333333333334</v>
      </c>
      <c r="F20" s="1">
        <v>326.08</v>
      </c>
      <c r="G20" s="1">
        <v>686.55</v>
      </c>
      <c r="H20" s="1">
        <v>175.11</v>
      </c>
      <c r="I20" s="1">
        <f t="shared" ref="I20:I28" si="3">AVERAGE(F20:H20)</f>
        <v>395.91333333333324</v>
      </c>
    </row>
    <row r="21" spans="1:10" x14ac:dyDescent="0.3">
      <c r="A21">
        <v>72</v>
      </c>
      <c r="B21" s="1">
        <v>336.78</v>
      </c>
      <c r="C21" s="1">
        <v>608.76</v>
      </c>
      <c r="D21" s="1">
        <v>285.48</v>
      </c>
      <c r="E21" s="1">
        <f t="shared" si="2"/>
        <v>410.34</v>
      </c>
      <c r="F21" s="1">
        <v>385.57</v>
      </c>
      <c r="G21" s="1">
        <v>452.51</v>
      </c>
      <c r="H21" s="1">
        <v>161.59</v>
      </c>
      <c r="I21" s="1">
        <f t="shared" si="3"/>
        <v>333.2233333333333</v>
      </c>
    </row>
    <row r="22" spans="1:10" x14ac:dyDescent="0.3">
      <c r="A22">
        <v>96</v>
      </c>
      <c r="B22" s="1">
        <v>303.36</v>
      </c>
      <c r="C22" s="1">
        <v>635.85</v>
      </c>
      <c r="D22" s="1">
        <v>273.89999999999998</v>
      </c>
      <c r="E22" s="1">
        <f t="shared" si="2"/>
        <v>404.37000000000006</v>
      </c>
      <c r="F22" s="1">
        <v>306.93</v>
      </c>
      <c r="G22" s="1">
        <v>372.85</v>
      </c>
      <c r="H22" s="1">
        <v>144.46</v>
      </c>
      <c r="I22" s="1">
        <f t="shared" si="3"/>
        <v>274.74666666666667</v>
      </c>
    </row>
    <row r="23" spans="1:10" x14ac:dyDescent="0.3">
      <c r="A23">
        <v>128</v>
      </c>
      <c r="B23" s="1">
        <v>236.43</v>
      </c>
      <c r="C23" s="1">
        <v>291.11</v>
      </c>
      <c r="D23" s="1">
        <v>197.73</v>
      </c>
      <c r="E23" s="1">
        <f t="shared" si="2"/>
        <v>241.75666666666666</v>
      </c>
      <c r="F23" s="1">
        <v>310.25</v>
      </c>
      <c r="G23" s="1">
        <v>270.25</v>
      </c>
      <c r="H23" s="1">
        <v>129.38999999999999</v>
      </c>
      <c r="I23" s="1">
        <f t="shared" si="3"/>
        <v>236.63</v>
      </c>
    </row>
    <row r="24" spans="1:10" x14ac:dyDescent="0.3">
      <c r="A24">
        <v>144</v>
      </c>
      <c r="B24" s="1">
        <v>268.83</v>
      </c>
      <c r="C24" s="1">
        <v>276.06</v>
      </c>
      <c r="D24" s="1">
        <v>171.37</v>
      </c>
      <c r="E24" s="1">
        <f t="shared" si="2"/>
        <v>238.75333333333333</v>
      </c>
      <c r="F24" s="1">
        <v>280.32</v>
      </c>
      <c r="G24" s="1">
        <v>273.56</v>
      </c>
      <c r="H24" s="1">
        <v>145.80000000000001</v>
      </c>
      <c r="I24" s="1">
        <f t="shared" si="3"/>
        <v>233.22666666666669</v>
      </c>
    </row>
    <row r="25" spans="1:10" x14ac:dyDescent="0.3">
      <c r="A25">
        <v>176</v>
      </c>
      <c r="B25" s="1">
        <v>276.05</v>
      </c>
      <c r="C25" s="1">
        <v>408.33</v>
      </c>
      <c r="D25" s="1">
        <v>168.24</v>
      </c>
      <c r="E25" s="1">
        <f t="shared" si="2"/>
        <v>284.20666666666665</v>
      </c>
      <c r="F25" s="1">
        <v>244.78</v>
      </c>
      <c r="G25" s="1">
        <v>408.24</v>
      </c>
      <c r="H25" s="1">
        <v>115.88</v>
      </c>
      <c r="I25" s="1">
        <f t="shared" si="3"/>
        <v>256.3</v>
      </c>
    </row>
    <row r="26" spans="1:10" x14ac:dyDescent="0.3">
      <c r="A26">
        <v>192</v>
      </c>
      <c r="B26" s="1">
        <v>222.66</v>
      </c>
      <c r="C26" s="1">
        <v>313.74</v>
      </c>
      <c r="D26" s="1">
        <v>118.67</v>
      </c>
      <c r="E26" s="1">
        <f t="shared" si="2"/>
        <v>218.35666666666665</v>
      </c>
      <c r="F26" s="1">
        <v>200.29</v>
      </c>
      <c r="G26" s="1">
        <v>466.52</v>
      </c>
      <c r="H26" s="1">
        <v>117.38</v>
      </c>
      <c r="I26" s="1">
        <f t="shared" si="3"/>
        <v>261.39666666666665</v>
      </c>
    </row>
    <row r="27" spans="1:10" x14ac:dyDescent="0.3">
      <c r="A27">
        <v>256</v>
      </c>
      <c r="B27" s="1">
        <v>171.19</v>
      </c>
      <c r="C27" s="1">
        <v>220</v>
      </c>
      <c r="D27" s="1">
        <v>139.34</v>
      </c>
      <c r="E27" s="1">
        <f t="shared" si="2"/>
        <v>176.84333333333333</v>
      </c>
      <c r="F27" s="1">
        <v>193.87</v>
      </c>
      <c r="G27" s="1">
        <v>251.05</v>
      </c>
      <c r="H27" s="1">
        <v>137.26</v>
      </c>
      <c r="I27" s="1">
        <f t="shared" si="3"/>
        <v>194.06000000000003</v>
      </c>
    </row>
    <row r="28" spans="1:10" x14ac:dyDescent="0.3">
      <c r="A28">
        <v>288</v>
      </c>
      <c r="B28" s="1">
        <v>201.69</v>
      </c>
      <c r="C28" s="1">
        <v>220.46</v>
      </c>
      <c r="D28" s="1">
        <v>142.66999999999999</v>
      </c>
      <c r="E28" s="1">
        <f t="shared" si="2"/>
        <v>188.27333333333331</v>
      </c>
      <c r="F28" s="1">
        <v>184.71</v>
      </c>
      <c r="G28" s="1">
        <v>215.37</v>
      </c>
      <c r="H28" s="1">
        <v>154.22999999999999</v>
      </c>
      <c r="I28" s="1">
        <f t="shared" si="3"/>
        <v>184.77</v>
      </c>
    </row>
    <row r="29" spans="1:10" x14ac:dyDescent="0.3">
      <c r="B29" s="1">
        <f>SUM(C33:C42)/3600</f>
        <v>1.3887972222222222</v>
      </c>
      <c r="F29" s="1">
        <f>SUM(G33:G42)/3600</f>
        <v>0.98764166666666675</v>
      </c>
    </row>
    <row r="30" spans="1:10" x14ac:dyDescent="0.3">
      <c r="B30" s="1"/>
    </row>
    <row r="31" spans="1:10" x14ac:dyDescent="0.3">
      <c r="A31" t="s">
        <v>17</v>
      </c>
      <c r="B31" t="s">
        <v>23</v>
      </c>
    </row>
    <row r="32" spans="1:10" x14ac:dyDescent="0.3">
      <c r="A32" t="s">
        <v>1</v>
      </c>
      <c r="B32" t="s">
        <v>27</v>
      </c>
      <c r="E32" t="s">
        <v>29</v>
      </c>
      <c r="F32" t="s">
        <v>28</v>
      </c>
    </row>
    <row r="33" spans="1:10" x14ac:dyDescent="0.3">
      <c r="A33">
        <v>48</v>
      </c>
      <c r="B33" s="1">
        <v>549.84</v>
      </c>
      <c r="C33" s="1">
        <v>1780.82</v>
      </c>
      <c r="D33" s="1">
        <v>1016.62</v>
      </c>
      <c r="E33" s="1">
        <f t="shared" ref="E33:E42" si="4">AVERAGE(B33:D33)</f>
        <v>1115.76</v>
      </c>
      <c r="F33" s="1">
        <v>503.57</v>
      </c>
      <c r="G33" s="1">
        <v>654.91</v>
      </c>
      <c r="H33" s="1">
        <v>1944.79</v>
      </c>
      <c r="I33" s="1">
        <f>AVERAGE(F33:H33)</f>
        <v>1034.4233333333334</v>
      </c>
    </row>
    <row r="34" spans="1:10" x14ac:dyDescent="0.3">
      <c r="A34">
        <v>64</v>
      </c>
      <c r="B34" s="1">
        <v>401.05</v>
      </c>
      <c r="C34" s="1">
        <v>629.16</v>
      </c>
      <c r="D34" s="1">
        <v>679.58</v>
      </c>
      <c r="E34" s="1">
        <f t="shared" si="4"/>
        <v>569.92999999999995</v>
      </c>
      <c r="F34" s="1">
        <v>341.69</v>
      </c>
      <c r="G34" s="1">
        <v>441.26</v>
      </c>
      <c r="H34" s="1">
        <v>1413.43</v>
      </c>
      <c r="I34" s="1">
        <f t="shared" ref="I34:I41" si="5">AVERAGE(F34:H34)</f>
        <v>732.12666666666667</v>
      </c>
      <c r="J34" s="1"/>
    </row>
    <row r="35" spans="1:10" x14ac:dyDescent="0.3">
      <c r="A35">
        <v>72</v>
      </c>
      <c r="B35" s="1">
        <v>426.97</v>
      </c>
      <c r="C35" s="1">
        <v>545.23</v>
      </c>
      <c r="D35" s="1">
        <v>728.39</v>
      </c>
      <c r="E35" s="1">
        <f t="shared" si="4"/>
        <v>566.86333333333334</v>
      </c>
      <c r="F35" s="1">
        <v>297.04000000000002</v>
      </c>
      <c r="G35" s="1">
        <v>459</v>
      </c>
      <c r="H35" s="1">
        <v>1009.21</v>
      </c>
      <c r="I35" s="1">
        <f t="shared" si="5"/>
        <v>588.41666666666663</v>
      </c>
      <c r="J35" s="1"/>
    </row>
    <row r="36" spans="1:10" x14ac:dyDescent="0.3">
      <c r="A36">
        <v>96</v>
      </c>
      <c r="B36" s="1">
        <v>371.8</v>
      </c>
      <c r="C36" s="1">
        <v>472.9</v>
      </c>
      <c r="D36" s="1">
        <v>757.14</v>
      </c>
      <c r="E36" s="1">
        <f t="shared" si="4"/>
        <v>533.94666666666672</v>
      </c>
      <c r="F36" s="1">
        <v>231.41</v>
      </c>
      <c r="G36" s="1">
        <v>411.53</v>
      </c>
      <c r="H36" s="1">
        <v>707.72</v>
      </c>
      <c r="I36" s="1">
        <f t="shared" si="5"/>
        <v>450.21999999999997</v>
      </c>
      <c r="J36" s="1"/>
    </row>
    <row r="37" spans="1:10" x14ac:dyDescent="0.3">
      <c r="A37">
        <v>128</v>
      </c>
      <c r="B37" s="1">
        <v>276</v>
      </c>
      <c r="C37" s="1">
        <v>328.66</v>
      </c>
      <c r="D37" s="1">
        <v>494.18</v>
      </c>
      <c r="E37" s="1">
        <f t="shared" si="4"/>
        <v>366.28000000000003</v>
      </c>
      <c r="F37" s="1">
        <v>208.22</v>
      </c>
      <c r="G37" s="1">
        <v>310.92</v>
      </c>
      <c r="H37" s="1">
        <v>429.29</v>
      </c>
      <c r="I37" s="1">
        <f t="shared" si="5"/>
        <v>316.14333333333337</v>
      </c>
      <c r="J37" s="1"/>
    </row>
    <row r="38" spans="1:10" x14ac:dyDescent="0.3">
      <c r="A38">
        <v>144</v>
      </c>
      <c r="B38" s="1">
        <v>369.41</v>
      </c>
      <c r="C38" s="1">
        <v>312.56</v>
      </c>
      <c r="D38" s="1">
        <v>473.48</v>
      </c>
      <c r="E38" s="1">
        <f t="shared" si="4"/>
        <v>385.15000000000003</v>
      </c>
      <c r="F38" s="1">
        <v>257.88</v>
      </c>
      <c r="G38" s="1">
        <v>298.51</v>
      </c>
      <c r="H38" s="1">
        <v>449.02</v>
      </c>
      <c r="I38" s="1">
        <f t="shared" si="5"/>
        <v>335.13666666666666</v>
      </c>
      <c r="J38" s="1"/>
    </row>
    <row r="39" spans="1:10" x14ac:dyDescent="0.3">
      <c r="A39">
        <v>176</v>
      </c>
      <c r="B39" s="1">
        <v>294.77</v>
      </c>
      <c r="C39" s="1">
        <v>253.78</v>
      </c>
      <c r="D39" s="1">
        <v>393.28</v>
      </c>
      <c r="E39" s="1">
        <f t="shared" si="4"/>
        <v>313.94333333333333</v>
      </c>
      <c r="F39" s="1">
        <v>269.27</v>
      </c>
      <c r="G39" s="1">
        <v>251.42</v>
      </c>
      <c r="H39" s="1">
        <v>374.25</v>
      </c>
      <c r="I39" s="1">
        <f t="shared" si="5"/>
        <v>298.31333333333333</v>
      </c>
      <c r="J39" s="1"/>
    </row>
    <row r="40" spans="1:10" x14ac:dyDescent="0.3">
      <c r="A40">
        <v>192</v>
      </c>
      <c r="B40" s="1">
        <v>280.73</v>
      </c>
      <c r="C40" s="1">
        <v>256.58</v>
      </c>
      <c r="D40" s="1">
        <v>358.28</v>
      </c>
      <c r="E40" s="1">
        <f t="shared" si="4"/>
        <v>298.52999999999997</v>
      </c>
      <c r="F40" s="1">
        <v>270.88</v>
      </c>
      <c r="G40" s="1">
        <v>270.66000000000003</v>
      </c>
      <c r="H40" s="1">
        <v>425.62</v>
      </c>
      <c r="I40" s="1">
        <f t="shared" si="5"/>
        <v>322.38666666666666</v>
      </c>
      <c r="J40" s="1"/>
    </row>
    <row r="41" spans="1:10" x14ac:dyDescent="0.3">
      <c r="A41">
        <v>256</v>
      </c>
      <c r="B41" s="1">
        <v>226.82</v>
      </c>
      <c r="C41" s="1">
        <v>207.84</v>
      </c>
      <c r="D41" s="1">
        <v>286.95</v>
      </c>
      <c r="E41" s="1">
        <f t="shared" si="4"/>
        <v>240.53666666666663</v>
      </c>
      <c r="F41" s="1">
        <v>212.64</v>
      </c>
      <c r="G41" s="1">
        <v>220.63</v>
      </c>
      <c r="H41" s="1">
        <v>283.39999999999998</v>
      </c>
      <c r="I41" s="1">
        <f t="shared" si="5"/>
        <v>238.89</v>
      </c>
      <c r="J41" s="1"/>
    </row>
    <row r="42" spans="1:10" x14ac:dyDescent="0.3">
      <c r="A42">
        <v>288</v>
      </c>
      <c r="B42" s="1">
        <v>199.56</v>
      </c>
      <c r="C42" s="1">
        <v>212.14</v>
      </c>
      <c r="D42" s="1">
        <v>285.19</v>
      </c>
      <c r="E42" s="1">
        <f t="shared" si="4"/>
        <v>232.29666666666665</v>
      </c>
      <c r="F42" s="1">
        <v>205.65</v>
      </c>
      <c r="G42" s="1">
        <v>236.67</v>
      </c>
      <c r="H42" s="1">
        <v>283.98</v>
      </c>
      <c r="I42" s="1">
        <f>AVERAGE(F42:H42)</f>
        <v>242.1</v>
      </c>
      <c r="J42" s="1"/>
    </row>
    <row r="43" spans="1:10" x14ac:dyDescent="0.3">
      <c r="B43" s="1">
        <f>SUM(B33:B42)/3600</f>
        <v>0.94359722222222231</v>
      </c>
      <c r="F43" s="1">
        <f>SUM(F33:F42)/3600</f>
        <v>0.77729166666666671</v>
      </c>
      <c r="G43" s="1"/>
      <c r="H43" s="1"/>
      <c r="I43" s="1"/>
      <c r="J43" s="1"/>
    </row>
    <row r="44" spans="1:10" x14ac:dyDescent="0.3">
      <c r="A44" t="s">
        <v>1</v>
      </c>
      <c r="B44" t="s">
        <v>30</v>
      </c>
      <c r="E44" t="s">
        <v>29</v>
      </c>
      <c r="F44" t="s">
        <v>31</v>
      </c>
    </row>
    <row r="45" spans="1:10" x14ac:dyDescent="0.3">
      <c r="A45">
        <v>48</v>
      </c>
      <c r="B45" s="1">
        <v>569.41</v>
      </c>
      <c r="C45" s="1">
        <v>437.84</v>
      </c>
      <c r="D45" s="1">
        <v>949.8</v>
      </c>
      <c r="E45" s="1">
        <f t="shared" ref="E45:E53" si="6">AVERAGE(B45:D45)</f>
        <v>652.35</v>
      </c>
      <c r="F45" s="1">
        <v>480.47</v>
      </c>
      <c r="G45" s="1">
        <v>397.14</v>
      </c>
      <c r="H45" s="1">
        <v>1215.49</v>
      </c>
      <c r="I45" s="1">
        <f t="shared" ref="I45:I54" si="7">AVERAGE(F45:H45)</f>
        <v>697.69999999999993</v>
      </c>
    </row>
    <row r="46" spans="1:10" x14ac:dyDescent="0.3">
      <c r="A46">
        <v>64</v>
      </c>
      <c r="B46" s="1">
        <v>431.52</v>
      </c>
      <c r="C46" s="1">
        <v>295.68</v>
      </c>
      <c r="D46" s="1">
        <v>693.69</v>
      </c>
      <c r="E46" s="1">
        <f t="shared" si="6"/>
        <v>473.63000000000005</v>
      </c>
      <c r="F46" s="1">
        <v>435.59</v>
      </c>
      <c r="G46" s="1">
        <v>454.19</v>
      </c>
      <c r="H46" s="1">
        <v>731.95</v>
      </c>
      <c r="I46" s="1">
        <f t="shared" si="7"/>
        <v>540.57666666666671</v>
      </c>
    </row>
    <row r="47" spans="1:10" x14ac:dyDescent="0.3">
      <c r="A47">
        <v>72</v>
      </c>
      <c r="B47" s="1">
        <v>370.89</v>
      </c>
      <c r="C47" s="1">
        <v>277.12</v>
      </c>
      <c r="D47" s="1">
        <v>568.84</v>
      </c>
      <c r="E47" s="1">
        <f t="shared" si="6"/>
        <v>405.61666666666662</v>
      </c>
      <c r="F47" s="1">
        <v>348.1</v>
      </c>
      <c r="G47" s="1">
        <v>340.35</v>
      </c>
      <c r="H47" s="1">
        <v>550.72</v>
      </c>
      <c r="I47" s="1">
        <f t="shared" si="7"/>
        <v>413.05666666666667</v>
      </c>
    </row>
    <row r="48" spans="1:10" x14ac:dyDescent="0.3">
      <c r="A48">
        <v>96</v>
      </c>
      <c r="B48" s="1">
        <v>359.27</v>
      </c>
      <c r="C48" s="1">
        <v>271.44</v>
      </c>
      <c r="D48" s="1">
        <v>565.45000000000005</v>
      </c>
      <c r="E48" s="1">
        <f t="shared" si="6"/>
        <v>398.72</v>
      </c>
      <c r="F48" s="1">
        <v>378.57</v>
      </c>
      <c r="G48" s="1">
        <v>294.56</v>
      </c>
      <c r="H48" s="1">
        <v>569.6</v>
      </c>
      <c r="I48" s="1">
        <f t="shared" si="7"/>
        <v>414.24333333333334</v>
      </c>
    </row>
    <row r="49" spans="1:10" x14ac:dyDescent="0.3">
      <c r="A49">
        <v>128</v>
      </c>
      <c r="B49" s="1">
        <v>284.58999999999997</v>
      </c>
      <c r="C49" s="1">
        <v>210.64</v>
      </c>
      <c r="D49" s="1">
        <v>379.84</v>
      </c>
      <c r="E49" s="1">
        <f t="shared" si="6"/>
        <v>291.69</v>
      </c>
      <c r="F49" s="1">
        <v>317.01</v>
      </c>
      <c r="G49" s="1">
        <v>255.53</v>
      </c>
      <c r="H49" s="1">
        <v>576.1</v>
      </c>
      <c r="I49" s="1">
        <f t="shared" si="7"/>
        <v>382.87999999999994</v>
      </c>
    </row>
    <row r="50" spans="1:10" x14ac:dyDescent="0.3">
      <c r="A50">
        <v>144</v>
      </c>
      <c r="B50" s="1">
        <v>312.33</v>
      </c>
      <c r="C50" s="1">
        <v>193.94</v>
      </c>
      <c r="D50" s="1">
        <v>353.82</v>
      </c>
      <c r="E50" s="1">
        <f t="shared" si="6"/>
        <v>286.69666666666666</v>
      </c>
      <c r="F50" s="1">
        <v>400.98</v>
      </c>
      <c r="G50" s="1">
        <v>235.7</v>
      </c>
      <c r="H50" s="1">
        <v>511.83</v>
      </c>
      <c r="I50" s="1">
        <f t="shared" si="7"/>
        <v>382.83666666666664</v>
      </c>
    </row>
    <row r="51" spans="1:10" x14ac:dyDescent="0.3">
      <c r="A51">
        <v>176</v>
      </c>
      <c r="B51" s="1">
        <v>334.16</v>
      </c>
      <c r="C51" s="1">
        <v>246.16</v>
      </c>
      <c r="D51" s="1">
        <v>445.17</v>
      </c>
      <c r="E51" s="1">
        <f t="shared" si="6"/>
        <v>341.83</v>
      </c>
      <c r="F51" s="1">
        <v>351.7</v>
      </c>
      <c r="G51" s="1">
        <v>284.81</v>
      </c>
      <c r="H51" s="1">
        <v>587.41</v>
      </c>
      <c r="I51" s="1">
        <f t="shared" si="7"/>
        <v>407.97333333333336</v>
      </c>
    </row>
    <row r="52" spans="1:10" x14ac:dyDescent="0.3">
      <c r="A52">
        <v>192</v>
      </c>
      <c r="B52" s="1">
        <v>306.04000000000002</v>
      </c>
      <c r="C52" s="1">
        <v>370.46</v>
      </c>
      <c r="D52" s="1">
        <v>444.68</v>
      </c>
      <c r="E52" s="1">
        <f t="shared" si="6"/>
        <v>373.72666666666669</v>
      </c>
      <c r="F52" s="1">
        <v>445.98</v>
      </c>
      <c r="G52" s="1">
        <v>258.8</v>
      </c>
      <c r="H52" s="1">
        <v>476.09</v>
      </c>
      <c r="I52" s="1">
        <f t="shared" si="7"/>
        <v>393.62333333333328</v>
      </c>
    </row>
    <row r="53" spans="1:10" x14ac:dyDescent="0.3">
      <c r="A53">
        <v>256</v>
      </c>
      <c r="B53" s="1">
        <v>200.27</v>
      </c>
      <c r="C53" s="1">
        <v>219.51</v>
      </c>
      <c r="D53" s="1">
        <v>246.81</v>
      </c>
      <c r="E53" s="1">
        <f t="shared" si="6"/>
        <v>222.19666666666663</v>
      </c>
      <c r="F53" s="1">
        <v>288.63</v>
      </c>
      <c r="G53" s="1">
        <v>196.62</v>
      </c>
      <c r="H53" s="1">
        <v>306.23</v>
      </c>
      <c r="I53" s="1">
        <f t="shared" si="7"/>
        <v>263.82666666666665</v>
      </c>
    </row>
    <row r="54" spans="1:10" x14ac:dyDescent="0.3">
      <c r="A54">
        <v>288</v>
      </c>
      <c r="B54" s="1">
        <v>186.68</v>
      </c>
      <c r="C54" s="1">
        <v>204.48</v>
      </c>
      <c r="D54" s="1">
        <v>255.71</v>
      </c>
      <c r="E54" s="1">
        <f t="shared" ref="E54" si="8">AVERAGE(B54:D54)</f>
        <v>215.62333333333333</v>
      </c>
      <c r="F54" s="1">
        <v>215.04</v>
      </c>
      <c r="G54" s="1">
        <v>202.59</v>
      </c>
      <c r="H54" s="1">
        <v>310.37</v>
      </c>
      <c r="I54" s="1">
        <f t="shared" si="7"/>
        <v>242.66666666666666</v>
      </c>
    </row>
    <row r="55" spans="1:10" x14ac:dyDescent="0.3">
      <c r="B55" s="1">
        <f>SUM(B45:B54)/3600</f>
        <v>0.93198888888888876</v>
      </c>
    </row>
    <row r="56" spans="1:10" x14ac:dyDescent="0.3">
      <c r="B56" s="1"/>
    </row>
    <row r="57" spans="1:10" x14ac:dyDescent="0.3">
      <c r="A57" t="s">
        <v>4</v>
      </c>
      <c r="B57" t="s">
        <v>23</v>
      </c>
    </row>
    <row r="58" spans="1:10" x14ac:dyDescent="0.3">
      <c r="A58" t="s">
        <v>1</v>
      </c>
      <c r="B58" t="s">
        <v>27</v>
      </c>
      <c r="E58" t="s">
        <v>29</v>
      </c>
      <c r="F58" t="s">
        <v>28</v>
      </c>
    </row>
    <row r="59" spans="1:10" x14ac:dyDescent="0.3">
      <c r="A59">
        <v>48</v>
      </c>
      <c r="B59" s="1">
        <v>956.37</v>
      </c>
      <c r="C59" s="1">
        <v>1418.75</v>
      </c>
      <c r="D59" s="1">
        <v>956.37</v>
      </c>
      <c r="E59" s="1">
        <f t="shared" ref="E59:E68" si="9">AVERAGE(B59:D59)</f>
        <v>1110.4966666666667</v>
      </c>
      <c r="F59" s="1">
        <v>700.13</v>
      </c>
      <c r="G59" s="1">
        <v>797.12</v>
      </c>
      <c r="H59" s="1">
        <v>700.13</v>
      </c>
      <c r="I59" s="1">
        <f>AVERAGE(F59:H59)</f>
        <v>732.46</v>
      </c>
    </row>
    <row r="60" spans="1:10" x14ac:dyDescent="0.3">
      <c r="A60">
        <v>64</v>
      </c>
      <c r="B60" s="1">
        <v>540.30999999999995</v>
      </c>
      <c r="C60" s="1">
        <v>509.57</v>
      </c>
      <c r="D60" s="1">
        <v>540.30999999999995</v>
      </c>
      <c r="E60" s="1">
        <f t="shared" si="9"/>
        <v>530.06333333333328</v>
      </c>
      <c r="F60" s="1">
        <v>627.29999999999995</v>
      </c>
      <c r="G60" s="1">
        <v>526.52</v>
      </c>
      <c r="H60" s="1">
        <v>627.29999999999995</v>
      </c>
      <c r="I60" s="1">
        <f t="shared" ref="I60:I68" si="10">AVERAGE(F60:H60)</f>
        <v>593.70666666666659</v>
      </c>
      <c r="J60" s="1"/>
    </row>
    <row r="61" spans="1:10" x14ac:dyDescent="0.3">
      <c r="A61">
        <v>72</v>
      </c>
      <c r="B61" s="1">
        <v>539.64</v>
      </c>
      <c r="C61" s="1">
        <v>504.59</v>
      </c>
      <c r="D61" s="1">
        <v>539.64</v>
      </c>
      <c r="E61" s="1">
        <f t="shared" si="9"/>
        <v>527.95666666666659</v>
      </c>
      <c r="F61" s="1">
        <v>556.54999999999995</v>
      </c>
      <c r="G61" s="1">
        <v>567.64</v>
      </c>
      <c r="H61" s="1">
        <v>556.54999999999995</v>
      </c>
      <c r="I61" s="1">
        <f t="shared" si="10"/>
        <v>560.24666666666667</v>
      </c>
      <c r="J61" s="1"/>
    </row>
    <row r="62" spans="1:10" x14ac:dyDescent="0.3">
      <c r="A62">
        <v>96</v>
      </c>
      <c r="B62" s="1">
        <v>478.66</v>
      </c>
      <c r="C62" s="1">
        <v>517.07000000000005</v>
      </c>
      <c r="D62" s="1">
        <v>478.66</v>
      </c>
      <c r="E62" s="1">
        <f t="shared" si="9"/>
        <v>491.46333333333337</v>
      </c>
      <c r="F62" s="1">
        <v>465.61</v>
      </c>
      <c r="G62" s="1">
        <v>477.12</v>
      </c>
      <c r="H62" s="1">
        <v>465.61</v>
      </c>
      <c r="I62" s="1">
        <f t="shared" si="10"/>
        <v>469.44666666666672</v>
      </c>
      <c r="J62" s="1"/>
    </row>
    <row r="63" spans="1:10" x14ac:dyDescent="0.3">
      <c r="A63">
        <v>128</v>
      </c>
      <c r="B63" s="1">
        <v>313</v>
      </c>
      <c r="C63" s="1">
        <v>386.41</v>
      </c>
      <c r="D63" s="1">
        <v>313</v>
      </c>
      <c r="E63" s="1">
        <f t="shared" si="9"/>
        <v>337.47</v>
      </c>
      <c r="F63" s="1">
        <v>304.02</v>
      </c>
      <c r="G63" s="1">
        <v>408.27</v>
      </c>
      <c r="H63" s="1">
        <v>304.02</v>
      </c>
      <c r="I63" s="1">
        <f t="shared" si="10"/>
        <v>338.77</v>
      </c>
      <c r="J63" s="1"/>
    </row>
    <row r="64" spans="1:10" x14ac:dyDescent="0.3">
      <c r="A64">
        <v>144</v>
      </c>
      <c r="B64" s="1">
        <v>370.99</v>
      </c>
      <c r="C64" s="1">
        <v>342.15</v>
      </c>
      <c r="D64" s="1">
        <v>370.99</v>
      </c>
      <c r="E64" s="1">
        <f t="shared" si="9"/>
        <v>361.37666666666672</v>
      </c>
      <c r="F64" s="1">
        <v>309.45</v>
      </c>
      <c r="G64" s="1">
        <v>446.41</v>
      </c>
      <c r="H64" s="1">
        <v>309.45</v>
      </c>
      <c r="I64" s="1">
        <f t="shared" si="10"/>
        <v>355.1033333333333</v>
      </c>
      <c r="J64" s="1"/>
    </row>
    <row r="65" spans="1:10" x14ac:dyDescent="0.3">
      <c r="A65">
        <v>176</v>
      </c>
      <c r="B65" s="1">
        <v>293.60000000000002</v>
      </c>
      <c r="C65" s="1">
        <v>324.57</v>
      </c>
      <c r="D65" s="1">
        <v>293.60000000000002</v>
      </c>
      <c r="E65" s="1">
        <f t="shared" si="9"/>
        <v>303.92333333333335</v>
      </c>
      <c r="F65" s="1">
        <v>301.95</v>
      </c>
      <c r="G65" s="1">
        <v>344.55</v>
      </c>
      <c r="H65" s="1">
        <v>301.95</v>
      </c>
      <c r="I65" s="1">
        <f t="shared" si="10"/>
        <v>316.15000000000003</v>
      </c>
      <c r="J65" s="1"/>
    </row>
    <row r="66" spans="1:10" x14ac:dyDescent="0.3">
      <c r="A66">
        <v>192</v>
      </c>
      <c r="B66" s="1">
        <v>324.33999999999997</v>
      </c>
      <c r="C66" s="1">
        <v>349.33</v>
      </c>
      <c r="D66" s="1">
        <v>324.33999999999997</v>
      </c>
      <c r="E66" s="1">
        <f t="shared" si="9"/>
        <v>332.67</v>
      </c>
      <c r="F66" s="1">
        <v>270</v>
      </c>
      <c r="G66" s="1">
        <v>327.20999999999998</v>
      </c>
      <c r="H66" s="1">
        <v>270</v>
      </c>
      <c r="I66" s="1">
        <f t="shared" si="10"/>
        <v>289.07</v>
      </c>
      <c r="J66" s="1"/>
    </row>
    <row r="67" spans="1:10" x14ac:dyDescent="0.3">
      <c r="A67">
        <v>256</v>
      </c>
      <c r="B67" s="1">
        <v>253.35</v>
      </c>
      <c r="C67" s="1">
        <v>317.02</v>
      </c>
      <c r="D67" s="1">
        <v>253.35</v>
      </c>
      <c r="E67" s="1">
        <f t="shared" si="9"/>
        <v>274.57333333333332</v>
      </c>
      <c r="F67" s="1">
        <v>241.03</v>
      </c>
      <c r="G67" s="1">
        <v>315.2</v>
      </c>
      <c r="H67" s="1">
        <v>241.03</v>
      </c>
      <c r="I67" s="1">
        <f t="shared" si="10"/>
        <v>265.75333333333333</v>
      </c>
      <c r="J67" s="1"/>
    </row>
    <row r="68" spans="1:10" x14ac:dyDescent="0.3">
      <c r="A68">
        <v>288</v>
      </c>
      <c r="B68" s="1">
        <v>254.58</v>
      </c>
      <c r="C68" s="1">
        <v>302.60000000000002</v>
      </c>
      <c r="D68" s="1">
        <v>254.58</v>
      </c>
      <c r="E68" s="1">
        <f t="shared" si="9"/>
        <v>270.5866666666667</v>
      </c>
      <c r="F68" s="1">
        <v>242.57</v>
      </c>
      <c r="G68" s="1">
        <v>312.45999999999998</v>
      </c>
      <c r="H68" s="1">
        <v>242.57</v>
      </c>
      <c r="I68" s="1">
        <f t="shared" si="10"/>
        <v>265.86666666666662</v>
      </c>
      <c r="J68" s="1"/>
    </row>
    <row r="69" spans="1:10" x14ac:dyDescent="0.3">
      <c r="B69" s="1">
        <f>SUM(B59:B68)/3600</f>
        <v>1.2013444444444443</v>
      </c>
      <c r="F69" s="1">
        <f>SUM(F59:F68)/3600</f>
        <v>1.1162805555555555</v>
      </c>
      <c r="G69" s="1"/>
      <c r="H69" s="1"/>
      <c r="I69" s="1"/>
      <c r="J69" s="1"/>
    </row>
    <row r="70" spans="1:10" x14ac:dyDescent="0.3">
      <c r="A70" t="s">
        <v>1</v>
      </c>
      <c r="B70" t="s">
        <v>30</v>
      </c>
      <c r="E70" t="s">
        <v>29</v>
      </c>
      <c r="F70" t="s">
        <v>31</v>
      </c>
    </row>
    <row r="71" spans="1:10" x14ac:dyDescent="0.3">
      <c r="A71">
        <v>48</v>
      </c>
      <c r="B71" s="1">
        <v>838.32</v>
      </c>
      <c r="C71" s="1">
        <v>363</v>
      </c>
      <c r="D71" s="1">
        <v>742.35</v>
      </c>
      <c r="E71" s="1">
        <f t="shared" ref="E71:E80" si="11">AVERAGE(B71:D71)</f>
        <v>647.89</v>
      </c>
      <c r="F71" s="1">
        <v>629.14</v>
      </c>
      <c r="G71" s="1">
        <v>392.19</v>
      </c>
      <c r="H71" s="1">
        <v>738.79</v>
      </c>
      <c r="I71" s="1">
        <f t="shared" ref="I71:I80" si="12">AVERAGE(F71:H71)</f>
        <v>586.70666666666659</v>
      </c>
    </row>
    <row r="72" spans="1:10" x14ac:dyDescent="0.3">
      <c r="A72">
        <v>64</v>
      </c>
      <c r="B72" s="1">
        <v>423.24</v>
      </c>
      <c r="C72" s="1">
        <v>276.52</v>
      </c>
      <c r="D72" s="1">
        <v>564.61</v>
      </c>
      <c r="E72" s="1">
        <f t="shared" si="11"/>
        <v>421.45666666666665</v>
      </c>
      <c r="F72" s="1">
        <v>500.33</v>
      </c>
      <c r="G72" s="1">
        <v>345.62</v>
      </c>
      <c r="H72" s="1">
        <v>534.59</v>
      </c>
      <c r="I72" s="1">
        <f t="shared" si="12"/>
        <v>460.18</v>
      </c>
    </row>
    <row r="73" spans="1:10" x14ac:dyDescent="0.3">
      <c r="A73">
        <v>72</v>
      </c>
      <c r="B73" s="1">
        <v>361.68</v>
      </c>
      <c r="C73" s="1">
        <v>281.33</v>
      </c>
      <c r="D73" s="1">
        <v>603.08000000000004</v>
      </c>
      <c r="E73" s="1">
        <f t="shared" si="11"/>
        <v>415.3633333333334</v>
      </c>
      <c r="F73" s="1">
        <v>356.3</v>
      </c>
      <c r="G73" s="1">
        <v>270.39999999999998</v>
      </c>
      <c r="H73" s="1">
        <v>465.42</v>
      </c>
      <c r="I73" s="1">
        <f t="shared" si="12"/>
        <v>364.04</v>
      </c>
    </row>
    <row r="74" spans="1:10" x14ac:dyDescent="0.3">
      <c r="A74">
        <v>96</v>
      </c>
      <c r="B74" s="1">
        <v>291.58999999999997</v>
      </c>
      <c r="C74" s="1">
        <v>242.12</v>
      </c>
      <c r="D74" s="1">
        <v>444.91</v>
      </c>
      <c r="E74" s="1">
        <f t="shared" si="11"/>
        <v>326.20666666666671</v>
      </c>
      <c r="F74" s="1">
        <v>369.34</v>
      </c>
      <c r="G74" s="1">
        <v>262.88</v>
      </c>
      <c r="H74" s="1">
        <v>391.37</v>
      </c>
      <c r="I74" s="1">
        <f t="shared" si="12"/>
        <v>341.19666666666666</v>
      </c>
    </row>
    <row r="75" spans="1:10" x14ac:dyDescent="0.3">
      <c r="A75">
        <v>128</v>
      </c>
      <c r="B75" s="1">
        <v>280.87</v>
      </c>
      <c r="C75" s="1">
        <v>240.05</v>
      </c>
      <c r="D75" s="1">
        <v>286.27999999999997</v>
      </c>
      <c r="E75" s="1">
        <f t="shared" si="11"/>
        <v>269.06666666666666</v>
      </c>
      <c r="F75" s="1">
        <v>265.61</v>
      </c>
      <c r="G75" s="1">
        <v>226.92</v>
      </c>
      <c r="H75" s="1">
        <v>278.85000000000002</v>
      </c>
      <c r="I75" s="1">
        <f t="shared" si="12"/>
        <v>257.12666666666667</v>
      </c>
    </row>
    <row r="76" spans="1:10" x14ac:dyDescent="0.3">
      <c r="A76">
        <v>144</v>
      </c>
      <c r="B76" s="1">
        <v>282.75</v>
      </c>
      <c r="C76" s="1">
        <v>232.98</v>
      </c>
      <c r="D76" s="1">
        <v>274.48</v>
      </c>
      <c r="E76" s="1">
        <f t="shared" si="11"/>
        <v>263.40333333333336</v>
      </c>
      <c r="F76" s="1">
        <v>234.8</v>
      </c>
      <c r="G76" s="1">
        <v>213.77</v>
      </c>
      <c r="H76" s="1">
        <v>270.41000000000003</v>
      </c>
      <c r="I76" s="1">
        <f t="shared" si="12"/>
        <v>239.66</v>
      </c>
    </row>
    <row r="77" spans="1:10" x14ac:dyDescent="0.3">
      <c r="A77">
        <v>176</v>
      </c>
      <c r="B77" s="1">
        <v>286.02</v>
      </c>
      <c r="C77" s="1">
        <v>237.06</v>
      </c>
      <c r="D77" s="1">
        <v>313.36</v>
      </c>
      <c r="E77" s="1">
        <f t="shared" si="11"/>
        <v>278.81333333333333</v>
      </c>
      <c r="F77" s="1">
        <v>259.31</v>
      </c>
      <c r="G77" s="1">
        <v>171.55</v>
      </c>
      <c r="H77" s="1">
        <v>346.27</v>
      </c>
      <c r="I77" s="1">
        <f t="shared" si="12"/>
        <v>259.04333333333335</v>
      </c>
    </row>
    <row r="78" spans="1:10" x14ac:dyDescent="0.3">
      <c r="A78">
        <v>192</v>
      </c>
      <c r="B78" s="1">
        <v>291.27</v>
      </c>
      <c r="C78" s="1">
        <v>248.02</v>
      </c>
      <c r="D78" s="1">
        <v>314.72000000000003</v>
      </c>
      <c r="E78" s="1">
        <f t="shared" si="11"/>
        <v>284.67</v>
      </c>
      <c r="F78" s="1">
        <v>251.39</v>
      </c>
      <c r="G78" s="1">
        <v>164.82</v>
      </c>
      <c r="H78" s="1">
        <v>353.81</v>
      </c>
      <c r="I78" s="1">
        <f t="shared" si="12"/>
        <v>256.67333333333335</v>
      </c>
    </row>
    <row r="79" spans="1:10" x14ac:dyDescent="0.3">
      <c r="A79">
        <v>256</v>
      </c>
      <c r="B79" s="1">
        <v>191.02</v>
      </c>
      <c r="C79" s="1">
        <v>397.26</v>
      </c>
      <c r="D79" s="1">
        <v>236.86</v>
      </c>
      <c r="E79" s="1">
        <f t="shared" si="11"/>
        <v>275.04666666666668</v>
      </c>
      <c r="F79" s="1">
        <v>201.19</v>
      </c>
      <c r="G79" s="1">
        <v>367.47</v>
      </c>
      <c r="H79" s="1">
        <v>237.79</v>
      </c>
      <c r="I79" s="1">
        <f t="shared" si="12"/>
        <v>268.81666666666666</v>
      </c>
    </row>
    <row r="80" spans="1:10" x14ac:dyDescent="0.3">
      <c r="A80">
        <v>288</v>
      </c>
      <c r="B80" s="1">
        <v>197.51</v>
      </c>
      <c r="C80" s="1">
        <v>471.63</v>
      </c>
      <c r="D80" s="1">
        <v>216.72</v>
      </c>
      <c r="E80" s="1">
        <f t="shared" si="11"/>
        <v>295.28666666666669</v>
      </c>
      <c r="F80" s="1">
        <v>208.02</v>
      </c>
      <c r="G80" s="1">
        <v>352.94</v>
      </c>
      <c r="H80" s="1">
        <v>216.78</v>
      </c>
      <c r="I80" s="1">
        <f t="shared" si="12"/>
        <v>259.24666666666667</v>
      </c>
    </row>
    <row r="81" spans="1:6" x14ac:dyDescent="0.3">
      <c r="B81" s="1">
        <f>SUM(B71:B80)/3600</f>
        <v>0.95674166666666649</v>
      </c>
    </row>
    <row r="82" spans="1:6" x14ac:dyDescent="0.3">
      <c r="A82" s="2"/>
    </row>
    <row r="83" spans="1:6" x14ac:dyDescent="0.3">
      <c r="A83" t="s">
        <v>3</v>
      </c>
      <c r="B83" t="s">
        <v>23</v>
      </c>
    </row>
    <row r="84" spans="1:6" x14ac:dyDescent="0.3">
      <c r="A84" t="s">
        <v>1</v>
      </c>
      <c r="B84" t="s">
        <v>27</v>
      </c>
      <c r="E84" t="s">
        <v>29</v>
      </c>
      <c r="F84" t="s">
        <v>28</v>
      </c>
    </row>
    <row r="85" spans="1:6" x14ac:dyDescent="0.3">
      <c r="A85">
        <v>48</v>
      </c>
      <c r="B85" s="1">
        <v>1143.46</v>
      </c>
      <c r="C85" s="1">
        <v>1240.26</v>
      </c>
      <c r="D85" s="1">
        <v>1333.68</v>
      </c>
      <c r="E85" s="1">
        <f>AVERAGE(B85:D85)</f>
        <v>1239.1333333333334</v>
      </c>
      <c r="F85" s="1"/>
    </row>
    <row r="86" spans="1:6" x14ac:dyDescent="0.3">
      <c r="A86">
        <v>64</v>
      </c>
      <c r="B86" s="1">
        <v>2372.7199999999998</v>
      </c>
      <c r="C86" s="1">
        <v>673.87</v>
      </c>
      <c r="D86" s="1">
        <v>807.77</v>
      </c>
      <c r="E86" s="1">
        <f t="shared" ref="E86:E94" si="13">AVERAGE(B86:D86)</f>
        <v>1284.7866666666666</v>
      </c>
      <c r="F86" s="1"/>
    </row>
    <row r="87" spans="1:6" x14ac:dyDescent="0.3">
      <c r="A87">
        <v>72</v>
      </c>
      <c r="B87" s="1">
        <v>1623.45</v>
      </c>
      <c r="C87" s="1">
        <v>793.24</v>
      </c>
      <c r="D87" s="1">
        <v>596.03</v>
      </c>
      <c r="E87" s="1">
        <f t="shared" si="13"/>
        <v>1004.2400000000001</v>
      </c>
      <c r="F87" s="1"/>
    </row>
    <row r="88" spans="1:6" x14ac:dyDescent="0.3">
      <c r="A88">
        <v>96</v>
      </c>
      <c r="B88" s="1">
        <v>868.86</v>
      </c>
      <c r="C88" s="1">
        <v>731.95</v>
      </c>
      <c r="D88" s="1">
        <v>622.9</v>
      </c>
      <c r="E88" s="1">
        <f t="shared" si="13"/>
        <v>741.23666666666668</v>
      </c>
      <c r="F88" s="1"/>
    </row>
    <row r="89" spans="1:6" x14ac:dyDescent="0.3">
      <c r="A89">
        <v>128</v>
      </c>
      <c r="B89" s="1">
        <v>595.02</v>
      </c>
      <c r="C89" s="1">
        <v>402.2</v>
      </c>
      <c r="D89" s="1">
        <v>639.83000000000004</v>
      </c>
      <c r="E89" s="1">
        <f t="shared" si="13"/>
        <v>545.68333333333339</v>
      </c>
      <c r="F89" s="1"/>
    </row>
    <row r="90" spans="1:6" x14ac:dyDescent="0.3">
      <c r="A90">
        <v>144</v>
      </c>
      <c r="B90" s="1">
        <v>548.89</v>
      </c>
      <c r="C90" s="1">
        <v>437.85</v>
      </c>
      <c r="D90" s="1">
        <v>447.37</v>
      </c>
      <c r="E90" s="1">
        <f t="shared" si="13"/>
        <v>478.03666666666669</v>
      </c>
      <c r="F90" s="1"/>
    </row>
    <row r="91" spans="1:6" x14ac:dyDescent="0.3">
      <c r="A91">
        <v>176</v>
      </c>
      <c r="B91" s="1">
        <v>541.73</v>
      </c>
      <c r="C91" s="1">
        <v>367.66</v>
      </c>
      <c r="D91" s="1">
        <v>407.81</v>
      </c>
      <c r="E91" s="1">
        <f t="shared" si="13"/>
        <v>439.06666666666666</v>
      </c>
      <c r="F91" s="1"/>
    </row>
    <row r="92" spans="1:6" x14ac:dyDescent="0.3">
      <c r="A92">
        <v>192</v>
      </c>
      <c r="B92" s="1">
        <v>383.02</v>
      </c>
      <c r="C92" s="1">
        <v>383.39</v>
      </c>
      <c r="D92" s="1">
        <v>486.8</v>
      </c>
      <c r="E92" s="1">
        <f t="shared" si="13"/>
        <v>417.73666666666668</v>
      </c>
      <c r="F92" s="1"/>
    </row>
    <row r="93" spans="1:6" x14ac:dyDescent="0.3">
      <c r="A93">
        <v>256</v>
      </c>
      <c r="B93" s="1">
        <v>333.21</v>
      </c>
      <c r="C93" s="1">
        <v>352.91</v>
      </c>
      <c r="D93" s="1">
        <v>357.8</v>
      </c>
      <c r="E93" s="1">
        <f t="shared" si="13"/>
        <v>347.97333333333336</v>
      </c>
      <c r="F93" s="1"/>
    </row>
    <row r="94" spans="1:6" x14ac:dyDescent="0.3">
      <c r="A94">
        <v>288</v>
      </c>
      <c r="B94" s="1">
        <v>324.83</v>
      </c>
      <c r="C94" s="1">
        <v>408.18</v>
      </c>
      <c r="D94" s="1">
        <v>395.64</v>
      </c>
      <c r="E94" s="1">
        <f t="shared" si="13"/>
        <v>376.2166666666667</v>
      </c>
      <c r="F94" s="1"/>
    </row>
    <row r="95" spans="1:6" x14ac:dyDescent="0.3">
      <c r="B95" s="1">
        <f>SUM(B85:B94)/3600</f>
        <v>2.4264416666666668</v>
      </c>
    </row>
    <row r="96" spans="1:6" x14ac:dyDescent="0.3">
      <c r="A96" t="s">
        <v>1</v>
      </c>
      <c r="B96" t="s">
        <v>30</v>
      </c>
      <c r="E96" t="s">
        <v>29</v>
      </c>
      <c r="F96" t="s">
        <v>31</v>
      </c>
    </row>
    <row r="97" spans="1:9" x14ac:dyDescent="0.3">
      <c r="A97">
        <v>48</v>
      </c>
      <c r="B97" s="1">
        <v>951.69</v>
      </c>
      <c r="C97" s="1">
        <v>591.04</v>
      </c>
      <c r="D97" s="1">
        <v>511.83</v>
      </c>
      <c r="E97" s="1">
        <f t="shared" ref="E97:E106" si="14">AVERAGE(B97:D97)</f>
        <v>684.85333333333335</v>
      </c>
      <c r="F97" s="1">
        <v>1455.75</v>
      </c>
      <c r="G97" s="1">
        <v>512.88</v>
      </c>
      <c r="H97" s="1">
        <v>658.75</v>
      </c>
      <c r="I97" s="1">
        <f t="shared" ref="I97:I106" si="15">AVERAGE(F97:H97)</f>
        <v>875.79333333333341</v>
      </c>
    </row>
    <row r="98" spans="1:9" x14ac:dyDescent="0.3">
      <c r="A98">
        <v>64</v>
      </c>
      <c r="B98" s="1">
        <v>521.55999999999995</v>
      </c>
      <c r="C98" s="1">
        <v>501.45</v>
      </c>
      <c r="D98" s="1">
        <v>497.89</v>
      </c>
      <c r="E98" s="1">
        <f t="shared" si="14"/>
        <v>506.9666666666667</v>
      </c>
      <c r="F98" s="1">
        <v>777.03</v>
      </c>
      <c r="G98" s="1">
        <v>442.18</v>
      </c>
      <c r="H98" s="1">
        <v>469.41</v>
      </c>
      <c r="I98" s="1">
        <f t="shared" si="15"/>
        <v>562.87333333333333</v>
      </c>
    </row>
    <row r="99" spans="1:9" x14ac:dyDescent="0.3">
      <c r="A99">
        <v>72</v>
      </c>
      <c r="B99" s="1">
        <v>508.64</v>
      </c>
      <c r="C99" s="1">
        <v>394.45</v>
      </c>
      <c r="D99" s="1">
        <v>371.34</v>
      </c>
      <c r="E99" s="1">
        <f t="shared" si="14"/>
        <v>424.80999999999995</v>
      </c>
      <c r="F99" s="1">
        <v>589.79</v>
      </c>
      <c r="G99" s="1">
        <v>368.26</v>
      </c>
      <c r="H99" s="1">
        <v>364.64</v>
      </c>
      <c r="I99" s="1">
        <f t="shared" si="15"/>
        <v>440.8966666666667</v>
      </c>
    </row>
    <row r="100" spans="1:9" x14ac:dyDescent="0.3">
      <c r="A100">
        <v>96</v>
      </c>
      <c r="B100" s="1">
        <v>486.92</v>
      </c>
      <c r="C100" s="1">
        <v>347.05</v>
      </c>
      <c r="D100" s="1">
        <v>317.45</v>
      </c>
      <c r="E100" s="1">
        <f t="shared" si="14"/>
        <v>383.80666666666667</v>
      </c>
      <c r="F100" s="1">
        <v>489.58</v>
      </c>
      <c r="G100" s="1">
        <v>347.52</v>
      </c>
      <c r="H100" s="1">
        <v>350.38</v>
      </c>
      <c r="I100" s="1">
        <f t="shared" si="15"/>
        <v>395.82666666666665</v>
      </c>
    </row>
    <row r="101" spans="1:9" x14ac:dyDescent="0.3">
      <c r="A101">
        <v>128</v>
      </c>
      <c r="B101" s="1">
        <v>333.09</v>
      </c>
      <c r="C101" s="1">
        <v>251.89</v>
      </c>
      <c r="D101" s="1">
        <v>250.16</v>
      </c>
      <c r="E101" s="1">
        <f t="shared" si="14"/>
        <v>278.38</v>
      </c>
      <c r="F101" s="1">
        <v>400.52</v>
      </c>
      <c r="G101" s="1">
        <v>270.56</v>
      </c>
      <c r="H101" s="1">
        <v>279.48</v>
      </c>
      <c r="I101" s="1">
        <f t="shared" si="15"/>
        <v>316.8533333333333</v>
      </c>
    </row>
    <row r="102" spans="1:9" x14ac:dyDescent="0.3">
      <c r="A102">
        <v>144</v>
      </c>
      <c r="B102" s="1">
        <v>330.87</v>
      </c>
      <c r="C102" s="1">
        <v>236.64</v>
      </c>
      <c r="D102" s="1">
        <v>218.42</v>
      </c>
      <c r="E102" s="1">
        <f t="shared" si="14"/>
        <v>261.97666666666663</v>
      </c>
      <c r="F102" s="1">
        <v>386.44</v>
      </c>
      <c r="G102" s="1">
        <v>284.43</v>
      </c>
      <c r="H102" s="1">
        <v>290.35000000000002</v>
      </c>
      <c r="I102" s="1">
        <f t="shared" si="15"/>
        <v>320.40666666666669</v>
      </c>
    </row>
    <row r="103" spans="1:9" x14ac:dyDescent="0.3">
      <c r="A103">
        <v>176</v>
      </c>
      <c r="B103" s="1">
        <v>316.81</v>
      </c>
      <c r="C103" s="1">
        <v>257.74</v>
      </c>
      <c r="D103" s="1">
        <v>255.31</v>
      </c>
      <c r="E103" s="1">
        <f t="shared" si="14"/>
        <v>276.61999999999995</v>
      </c>
      <c r="F103" s="1">
        <v>406.93</v>
      </c>
      <c r="G103" s="1">
        <v>223.18</v>
      </c>
      <c r="H103" s="1">
        <v>324.52999999999997</v>
      </c>
      <c r="I103" s="1">
        <f t="shared" si="15"/>
        <v>318.21333333333331</v>
      </c>
    </row>
    <row r="104" spans="1:9" x14ac:dyDescent="0.3">
      <c r="A104">
        <v>192</v>
      </c>
      <c r="B104" s="1">
        <v>347.04</v>
      </c>
      <c r="C104" s="1">
        <v>217.97</v>
      </c>
      <c r="D104" s="1">
        <v>191.22</v>
      </c>
      <c r="E104" s="1">
        <f t="shared" si="14"/>
        <v>252.07666666666668</v>
      </c>
      <c r="F104" s="1">
        <v>302.12</v>
      </c>
      <c r="G104" s="1">
        <v>237.69</v>
      </c>
      <c r="H104" s="1">
        <v>315.11</v>
      </c>
      <c r="I104" s="1">
        <f t="shared" si="15"/>
        <v>284.9733333333333</v>
      </c>
    </row>
    <row r="105" spans="1:9" x14ac:dyDescent="0.3">
      <c r="A105">
        <v>256</v>
      </c>
      <c r="B105" s="1">
        <v>281.01</v>
      </c>
      <c r="C105" s="1">
        <v>196.15</v>
      </c>
      <c r="D105" s="1">
        <v>226.21</v>
      </c>
      <c r="E105" s="1">
        <f t="shared" si="14"/>
        <v>234.45666666666668</v>
      </c>
      <c r="F105" s="1">
        <v>298.93</v>
      </c>
      <c r="G105" s="1">
        <v>212.69</v>
      </c>
      <c r="H105" s="1">
        <v>275.16000000000003</v>
      </c>
      <c r="I105" s="1">
        <f t="shared" si="15"/>
        <v>262.26</v>
      </c>
    </row>
    <row r="106" spans="1:9" x14ac:dyDescent="0.3">
      <c r="A106">
        <v>288</v>
      </c>
      <c r="B106" s="1">
        <v>270.75</v>
      </c>
      <c r="C106" s="1">
        <v>219.84</v>
      </c>
      <c r="D106" s="1">
        <v>252.25</v>
      </c>
      <c r="E106" s="1">
        <f t="shared" si="14"/>
        <v>247.61333333333334</v>
      </c>
      <c r="F106" s="1">
        <v>270.82</v>
      </c>
      <c r="G106" s="1">
        <v>188.82</v>
      </c>
      <c r="H106" s="1">
        <v>251.36</v>
      </c>
      <c r="I106" s="1">
        <f t="shared" si="15"/>
        <v>237</v>
      </c>
    </row>
    <row r="107" spans="1:9" x14ac:dyDescent="0.3">
      <c r="B107" s="1">
        <f>SUM(B97:B106)/3600</f>
        <v>1.2078833333333334</v>
      </c>
      <c r="F107" s="1">
        <f>SUM(F97:F106)/3600</f>
        <v>1.4938638888888889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calc</vt:lpstr>
      <vt:lpstr>update</vt:lpstr>
      <vt:lpstr>update-fx1000-average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Chen</dc:creator>
  <cp:lastModifiedBy>Mike Chen</cp:lastModifiedBy>
  <dcterms:created xsi:type="dcterms:W3CDTF">2024-11-18T09:21:24Z</dcterms:created>
  <dcterms:modified xsi:type="dcterms:W3CDTF">2025-03-25T06:19:27Z</dcterms:modified>
</cp:coreProperties>
</file>